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" i="1"/>
  <c r="C6"/>
  <c r="D5"/>
  <c r="C5"/>
  <c r="C63"/>
  <c r="D58"/>
  <c r="C58"/>
  <c r="D56"/>
  <c r="C56"/>
  <c r="D55"/>
  <c r="C55"/>
  <c r="D52"/>
  <c r="C52"/>
  <c r="D51"/>
  <c r="C51"/>
  <c r="D50"/>
  <c r="C50"/>
  <c r="D49"/>
  <c r="C49"/>
  <c r="D47"/>
  <c r="C47"/>
  <c r="D46"/>
  <c r="C46"/>
  <c r="D45"/>
  <c r="C45"/>
  <c r="D44"/>
  <c r="C44"/>
  <c r="D42"/>
  <c r="C42"/>
  <c r="D41"/>
  <c r="C41"/>
  <c r="D39"/>
  <c r="C39"/>
  <c r="D38"/>
  <c r="C38"/>
  <c r="D37"/>
  <c r="C37"/>
  <c r="D36"/>
  <c r="C36"/>
  <c r="D35"/>
  <c r="C35"/>
  <c r="D34"/>
  <c r="C34"/>
  <c r="D33"/>
  <c r="C33"/>
  <c r="D31"/>
  <c r="C31"/>
  <c r="D30"/>
  <c r="C30"/>
  <c r="D29"/>
  <c r="C29"/>
  <c r="D28"/>
  <c r="C28"/>
  <c r="D27"/>
  <c r="C27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2"/>
  <c r="C12"/>
  <c r="D11"/>
  <c r="C11"/>
  <c r="D10"/>
  <c r="C10"/>
  <c r="D9"/>
  <c r="C9"/>
  <c r="D8"/>
  <c r="C8"/>
  <c r="D310"/>
  <c r="C310"/>
  <c r="D294"/>
  <c r="C294"/>
  <c r="D290"/>
  <c r="D326" s="1"/>
  <c r="C290"/>
  <c r="C326" s="1"/>
  <c r="D284"/>
  <c r="C284"/>
  <c r="D275"/>
  <c r="C275"/>
  <c r="D269"/>
  <c r="D288" s="1"/>
  <c r="D327" s="1"/>
  <c r="C269"/>
  <c r="C288" s="1"/>
  <c r="C327" s="1"/>
  <c r="D118"/>
  <c r="C118"/>
  <c r="C91"/>
  <c r="D184" l="1"/>
  <c r="D170"/>
  <c r="D53" l="1"/>
  <c r="C53"/>
  <c r="D13"/>
  <c r="C13"/>
  <c r="D245"/>
  <c r="C245"/>
  <c r="D229"/>
  <c r="C229"/>
  <c r="D225"/>
  <c r="C225"/>
  <c r="D219"/>
  <c r="C219"/>
  <c r="D210"/>
  <c r="C210"/>
  <c r="D204"/>
  <c r="D223" s="1"/>
  <c r="C204"/>
  <c r="C223" s="1"/>
  <c r="D152"/>
  <c r="C146"/>
  <c r="D153"/>
  <c r="D144"/>
  <c r="D138" s="1"/>
  <c r="C144"/>
  <c r="C153"/>
  <c r="C138"/>
  <c r="C157" s="1"/>
  <c r="D179"/>
  <c r="C179"/>
  <c r="D163"/>
  <c r="C163"/>
  <c r="D159"/>
  <c r="C159"/>
  <c r="C195" s="1"/>
  <c r="D113"/>
  <c r="D97"/>
  <c r="D93"/>
  <c r="C113"/>
  <c r="C97"/>
  <c r="C93"/>
  <c r="D72"/>
  <c r="D91" s="1"/>
  <c r="C72"/>
  <c r="D129" l="1"/>
  <c r="D195"/>
  <c r="C261"/>
  <c r="C262" s="1"/>
  <c r="C129"/>
  <c r="C130" s="1"/>
  <c r="D261"/>
  <c r="D262" s="1"/>
  <c r="C196"/>
  <c r="D157"/>
  <c r="D196" s="1"/>
  <c r="D130"/>
  <c r="D63" l="1"/>
  <c r="C64"/>
  <c r="D64" l="1"/>
</calcChain>
</file>

<file path=xl/sharedStrings.xml><?xml version="1.0" encoding="utf-8"?>
<sst xmlns="http://schemas.openxmlformats.org/spreadsheetml/2006/main" count="420" uniqueCount="65">
  <si>
    <t>III. Показатели по поступлениям и выплатам учреждения</t>
  </si>
  <si>
    <t>Наименование показателя</t>
  </si>
  <si>
    <t>Код по бюджетной классификации операции сектора государственного управления</t>
  </si>
  <si>
    <t>Всего</t>
  </si>
  <si>
    <t>в том числе операции по лицевым счетам, открытым в органах Федерального казначейства</t>
  </si>
  <si>
    <t>2015 год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</si>
  <si>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</si>
  <si>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</si>
  <si>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</si>
  <si>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выполнение государственного задания</t>
  </si>
  <si>
    <t>Иные субсидии</t>
  </si>
  <si>
    <t>Иные выплаты</t>
  </si>
  <si>
    <t>Бюджетные инвестиции</t>
  </si>
  <si>
    <t>Поступления от оказания государственным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</si>
  <si>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- услуги по показу спектаклей, концертов, концертных программ и иных зрелищных программ</t>
  </si>
  <si>
    <t>- услуга по содержанию и обслуживанию общежития для работников культуры</t>
  </si>
  <si>
    <t>- услуги по предоставлению сценических площадок для проведения гастрольных и выездных мероприятий других театров, музыкальных коллективов, сопутствующие услуги</t>
  </si>
  <si>
    <t>-прокат биноклей</t>
  </si>
  <si>
    <t>-услуги по реализации театральных программок</t>
  </si>
  <si>
    <t>- услуги по предоставлению гостиничных номеров для проживания, сопутствующие услуги</t>
  </si>
  <si>
    <t>- услуги общественного питания</t>
  </si>
  <si>
    <t>Поступления от иной приносящей доход деятельности, всего:</t>
  </si>
  <si>
    <t>Поступления от аренды государственного имущества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</si>
  <si>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</si>
  <si>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</si>
  <si>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</si>
  <si>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</si>
  <si>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</si>
  <si>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</si>
  <si>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</si>
  <si>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из них: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</si>
  <si>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</si>
  <si>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</si>
  <si>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</si>
  <si>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</si>
  <si>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</si>
  <si>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</si>
  <si>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</si>
  <si>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</si>
  <si>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</si>
  <si>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</si>
  <si>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</si>
  <si>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</si>
  <si>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</si>
  <si>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</si>
  <si>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</si>
  <si>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</si>
  <si>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</si>
  <si>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</si>
  <si>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</t>
  </si>
  <si>
    <t>Увеличение стоимости акций и иных форм</t>
  </si>
  <si>
    <t>Справочно:</t>
  </si>
  <si>
    <t>Объем публичных обязательств, всего</t>
  </si>
  <si>
    <t>Х</t>
  </si>
  <si>
    <t>X</t>
  </si>
  <si>
    <t>ИНЫЕ</t>
  </si>
  <si>
    <t>СВОД</t>
  </si>
  <si>
    <t>х</t>
  </si>
  <si>
    <t>ПЛАТНЫЕ</t>
  </si>
  <si>
    <t>СУБСИДИЯ</t>
  </si>
  <si>
    <t>Главный бухгалтер</t>
  </si>
  <si>
    <t>Голубева М.Г.</t>
  </si>
  <si>
    <t>Нач. отдела планирования</t>
  </si>
  <si>
    <t>Зуева Л.А.</t>
  </si>
  <si>
    <t>АРЕНДА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</si>
</sst>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4" fontId="1" fillId="0" borderId="0" xfId="0" applyNumberFormat="1" applyFont="1"/>
    <xf numFmtId="0" fontId="3" fillId="0" borderId="1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distributed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distributed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topLeftCell="A277" workbookViewId="0">
      <selection activeCell="A264" sqref="A264:D292"/>
    </sheetView>
  </sheetViews>
  <sheetFormatPr defaultRowHeight="15"/>
  <cols>
    <col min="1" max="1" width="31.7109375" style="1" customWidth="1"/>
    <col min="2" max="2" width="14.28515625" style="1" customWidth="1"/>
    <col min="3" max="3" width="19.28515625" style="1" customWidth="1"/>
    <col min="4" max="4" width="21.85546875" style="1" customWidth="1"/>
    <col min="5" max="16384" width="9.140625" style="1"/>
  </cols>
  <sheetData>
    <row r="1" spans="1:9">
      <c r="A1" s="15" t="s">
        <v>0</v>
      </c>
      <c r="B1" s="15"/>
      <c r="C1" s="15"/>
      <c r="D1" s="15"/>
      <c r="E1" s="2"/>
      <c r="F1" s="2"/>
      <c r="G1" s="2"/>
      <c r="H1" s="2"/>
      <c r="I1" s="2"/>
    </row>
    <row r="2" spans="1:9">
      <c r="D2" s="1" t="s">
        <v>56</v>
      </c>
    </row>
    <row r="3" spans="1:9" ht="19.5" customHeight="1">
      <c r="A3" s="16" t="s">
        <v>1</v>
      </c>
      <c r="B3" s="16" t="s">
        <v>2</v>
      </c>
      <c r="C3" s="16" t="s">
        <v>5</v>
      </c>
      <c r="D3" s="16"/>
    </row>
    <row r="4" spans="1:9" ht="51.75" customHeight="1">
      <c r="A4" s="16"/>
      <c r="B4" s="16"/>
      <c r="C4" s="5" t="s">
        <v>3</v>
      </c>
      <c r="D4" s="5" t="s">
        <v>4</v>
      </c>
    </row>
    <row r="5" spans="1:9" s="3" customFormat="1" ht="25.5">
      <c r="A5" s="6" t="s">
        <v>6</v>
      </c>
      <c r="B5" s="7" t="s">
        <v>53</v>
      </c>
      <c r="C5" s="8">
        <f t="shared" ref="C5:D5" si="0">C71+C137+C203+C268</f>
        <v>3806738.29</v>
      </c>
      <c r="D5" s="8">
        <f t="shared" si="0"/>
        <v>2538232.0100000002</v>
      </c>
    </row>
    <row r="6" spans="1:9" s="3" customFormat="1" ht="14.25">
      <c r="A6" s="6" t="s">
        <v>7</v>
      </c>
      <c r="B6" s="7" t="s">
        <v>53</v>
      </c>
      <c r="C6" s="8">
        <f t="shared" ref="C6:D6" si="1">C72+C138+C204+C269</f>
        <v>226166891</v>
      </c>
      <c r="D6" s="8">
        <f t="shared" si="1"/>
        <v>192166891</v>
      </c>
    </row>
    <row r="7" spans="1:9">
      <c r="A7" s="9" t="s">
        <v>8</v>
      </c>
      <c r="B7" s="10" t="s">
        <v>54</v>
      </c>
      <c r="C7" s="11"/>
      <c r="D7" s="11"/>
    </row>
    <row r="8" spans="1:9" s="3" customFormat="1" ht="25.5">
      <c r="A8" s="6" t="s">
        <v>9</v>
      </c>
      <c r="B8" s="7" t="s">
        <v>54</v>
      </c>
      <c r="C8" s="8">
        <f t="shared" ref="C8:D8" si="2">C74+C140+C206+C271</f>
        <v>137336228</v>
      </c>
      <c r="D8" s="8">
        <f t="shared" si="2"/>
        <v>137336228</v>
      </c>
    </row>
    <row r="9" spans="1:9" s="3" customFormat="1" ht="14.25">
      <c r="A9" s="6" t="s">
        <v>10</v>
      </c>
      <c r="B9" s="7" t="s">
        <v>54</v>
      </c>
      <c r="C9" s="8">
        <f t="shared" ref="C9:D9" si="3">C75+C141+C207+C272</f>
        <v>1610663</v>
      </c>
      <c r="D9" s="8">
        <f t="shared" si="3"/>
        <v>1610663</v>
      </c>
    </row>
    <row r="10" spans="1:9" s="3" customFormat="1" ht="14.25">
      <c r="A10" s="6" t="s">
        <v>11</v>
      </c>
      <c r="B10" s="7" t="s">
        <v>54</v>
      </c>
      <c r="C10" s="8">
        <f t="shared" ref="C10:D10" si="4">C76+C142+C208+C273</f>
        <v>0</v>
      </c>
      <c r="D10" s="8">
        <f t="shared" si="4"/>
        <v>0</v>
      </c>
    </row>
    <row r="11" spans="1:9" s="3" customFormat="1" ht="14.25">
      <c r="A11" s="6" t="s">
        <v>12</v>
      </c>
      <c r="B11" s="6"/>
      <c r="C11" s="8">
        <f t="shared" ref="C11:D11" si="5">C77+C143+C209+C274</f>
        <v>0</v>
      </c>
      <c r="D11" s="8">
        <f t="shared" si="5"/>
        <v>0</v>
      </c>
    </row>
    <row r="12" spans="1:9" s="3" customFormat="1" ht="89.25">
      <c r="A12" s="6" t="s">
        <v>13</v>
      </c>
      <c r="B12" s="7" t="s">
        <v>54</v>
      </c>
      <c r="C12" s="8">
        <f t="shared" ref="C12:D12" si="6">C78+C144+C210+C275</f>
        <v>87000000</v>
      </c>
      <c r="D12" s="8">
        <f t="shared" si="6"/>
        <v>53000000</v>
      </c>
    </row>
    <row r="13" spans="1:9">
      <c r="A13" s="9" t="s">
        <v>8</v>
      </c>
      <c r="B13" s="10" t="s">
        <v>54</v>
      </c>
      <c r="C13" s="11">
        <f t="shared" ref="C13:D13" si="7">C79+C145+C211</f>
        <v>0</v>
      </c>
      <c r="D13" s="11">
        <f t="shared" si="7"/>
        <v>0</v>
      </c>
    </row>
    <row r="14" spans="1:9" ht="38.25">
      <c r="A14" s="9" t="s">
        <v>14</v>
      </c>
      <c r="B14" s="10" t="s">
        <v>54</v>
      </c>
      <c r="C14" s="11">
        <f t="shared" ref="C14:D14" si="8">C80+C146+C212+C277</f>
        <v>43535000</v>
      </c>
      <c r="D14" s="11">
        <f t="shared" si="8"/>
        <v>43535000</v>
      </c>
    </row>
    <row r="15" spans="1:9" ht="38.25">
      <c r="A15" s="9" t="s">
        <v>15</v>
      </c>
      <c r="B15" s="10" t="s">
        <v>54</v>
      </c>
      <c r="C15" s="11">
        <f t="shared" ref="C15:D15" si="9">C81+C147+C213+C278</f>
        <v>3600000</v>
      </c>
      <c r="D15" s="11">
        <f t="shared" si="9"/>
        <v>800000</v>
      </c>
    </row>
    <row r="16" spans="1:9" ht="76.5">
      <c r="A16" s="9" t="s">
        <v>16</v>
      </c>
      <c r="B16" s="10" t="s">
        <v>54</v>
      </c>
      <c r="C16" s="11">
        <f t="shared" ref="C16:D16" si="10">C82+C148+C214+C279</f>
        <v>2500000</v>
      </c>
      <c r="D16" s="11">
        <f t="shared" si="10"/>
        <v>2500000</v>
      </c>
    </row>
    <row r="17" spans="1:4">
      <c r="A17" s="9" t="s">
        <v>17</v>
      </c>
      <c r="B17" s="10" t="s">
        <v>53</v>
      </c>
      <c r="C17" s="11">
        <f t="shared" ref="C17:D17" si="11">C83+C149+C215+C280</f>
        <v>85000</v>
      </c>
      <c r="D17" s="11">
        <f t="shared" si="11"/>
        <v>85000</v>
      </c>
    </row>
    <row r="18" spans="1:4" ht="25.5">
      <c r="A18" s="9" t="s">
        <v>18</v>
      </c>
      <c r="B18" s="12"/>
      <c r="C18" s="11">
        <f t="shared" ref="C18:D18" si="12">C84+C150+C216+C281</f>
        <v>280000</v>
      </c>
      <c r="D18" s="11">
        <f t="shared" si="12"/>
        <v>280000</v>
      </c>
    </row>
    <row r="19" spans="1:4" ht="38.25">
      <c r="A19" s="12" t="s">
        <v>19</v>
      </c>
      <c r="B19" s="10" t="s">
        <v>54</v>
      </c>
      <c r="C19" s="11">
        <f t="shared" ref="C19:D19" si="13">C85+C151+C217+C282</f>
        <v>29000000</v>
      </c>
      <c r="D19" s="11">
        <f t="shared" si="13"/>
        <v>1000000</v>
      </c>
    </row>
    <row r="20" spans="1:4">
      <c r="A20" s="12" t="s">
        <v>20</v>
      </c>
      <c r="B20" s="10" t="s">
        <v>54</v>
      </c>
      <c r="C20" s="11">
        <f t="shared" ref="C20:D20" si="14">C86+C152+C218+C283</f>
        <v>8000000</v>
      </c>
      <c r="D20" s="11">
        <f t="shared" si="14"/>
        <v>4800000</v>
      </c>
    </row>
    <row r="21" spans="1:4" s="3" customFormat="1" ht="25.5">
      <c r="A21" s="6" t="s">
        <v>21</v>
      </c>
      <c r="B21" s="7" t="s">
        <v>54</v>
      </c>
      <c r="C21" s="8">
        <f t="shared" ref="C21:D21" si="15">C87+C153+C219+C284</f>
        <v>220000</v>
      </c>
      <c r="D21" s="8">
        <f t="shared" si="15"/>
        <v>220000</v>
      </c>
    </row>
    <row r="22" spans="1:4">
      <c r="A22" s="9" t="s">
        <v>8</v>
      </c>
      <c r="B22" s="10" t="s">
        <v>54</v>
      </c>
      <c r="C22" s="11">
        <f t="shared" ref="C22:D22" si="16">C88+C154+C220+C285</f>
        <v>0</v>
      </c>
      <c r="D22" s="11">
        <f t="shared" si="16"/>
        <v>0</v>
      </c>
    </row>
    <row r="23" spans="1:4" ht="25.5">
      <c r="A23" s="9" t="s">
        <v>22</v>
      </c>
      <c r="B23" s="10" t="s">
        <v>54</v>
      </c>
      <c r="C23" s="11">
        <f t="shared" ref="C23:D23" si="17">C89+C155+C221+C286</f>
        <v>220000</v>
      </c>
      <c r="D23" s="11">
        <f t="shared" si="17"/>
        <v>220000</v>
      </c>
    </row>
    <row r="24" spans="1:4" ht="25.5">
      <c r="A24" s="9" t="s">
        <v>23</v>
      </c>
      <c r="B24" s="10" t="s">
        <v>54</v>
      </c>
      <c r="C24" s="11">
        <f t="shared" ref="C24:D24" si="18">C90+C156+C222+C287</f>
        <v>0</v>
      </c>
      <c r="D24" s="11">
        <f t="shared" si="18"/>
        <v>0</v>
      </c>
    </row>
    <row r="25" spans="1:4" s="3" customFormat="1" ht="14.25">
      <c r="A25" s="6" t="s">
        <v>24</v>
      </c>
      <c r="B25" s="7">
        <v>900</v>
      </c>
      <c r="C25" s="8">
        <f>C91+C157+C223+C288</f>
        <v>229973629.28999999</v>
      </c>
      <c r="D25" s="8">
        <f>D91+D157+D223+D288</f>
        <v>194705123.00999999</v>
      </c>
    </row>
    <row r="26" spans="1:4">
      <c r="A26" s="9" t="s">
        <v>8</v>
      </c>
      <c r="B26" s="9"/>
      <c r="C26" s="11"/>
      <c r="D26" s="11"/>
    </row>
    <row r="27" spans="1:4" s="3" customFormat="1" ht="25.5">
      <c r="A27" s="6" t="s">
        <v>25</v>
      </c>
      <c r="B27" s="7">
        <v>210</v>
      </c>
      <c r="C27" s="8">
        <f t="shared" ref="C27:D27" si="19">C93+C159+C225+C290</f>
        <v>173068875.53999999</v>
      </c>
      <c r="D27" s="8">
        <f t="shared" si="19"/>
        <v>150975075.53999999</v>
      </c>
    </row>
    <row r="28" spans="1:4">
      <c r="A28" s="9" t="s">
        <v>26</v>
      </c>
      <c r="B28" s="10">
        <v>211</v>
      </c>
      <c r="C28" s="11">
        <f t="shared" ref="C28:D28" si="20">C94+C160+C226+C291</f>
        <v>131207733.78</v>
      </c>
      <c r="D28" s="11">
        <f t="shared" si="20"/>
        <v>114307733.78</v>
      </c>
    </row>
    <row r="29" spans="1:4">
      <c r="A29" s="9" t="s">
        <v>27</v>
      </c>
      <c r="B29" s="10">
        <v>212</v>
      </c>
      <c r="C29" s="11">
        <f t="shared" ref="C29:D29" si="21">C95+C161+C227+C292</f>
        <v>1235760</v>
      </c>
      <c r="D29" s="11">
        <f t="shared" si="21"/>
        <v>1145760</v>
      </c>
    </row>
    <row r="30" spans="1:4" ht="25.5">
      <c r="A30" s="9" t="s">
        <v>28</v>
      </c>
      <c r="B30" s="10">
        <v>213</v>
      </c>
      <c r="C30" s="11">
        <f t="shared" ref="C30:D30" si="22">C96+C162+C228+C293</f>
        <v>40625381.759999998</v>
      </c>
      <c r="D30" s="11">
        <f t="shared" si="22"/>
        <v>35521581.759999998</v>
      </c>
    </row>
    <row r="31" spans="1:4" s="3" customFormat="1" ht="14.25">
      <c r="A31" s="6" t="s">
        <v>29</v>
      </c>
      <c r="B31" s="7">
        <v>220</v>
      </c>
      <c r="C31" s="8">
        <f t="shared" ref="C31:D31" si="23">C97+C163+C229+C294</f>
        <v>37792600</v>
      </c>
      <c r="D31" s="8">
        <f t="shared" si="23"/>
        <v>29512600</v>
      </c>
    </row>
    <row r="32" spans="1:4">
      <c r="A32" s="9" t="s">
        <v>30</v>
      </c>
      <c r="B32" s="9"/>
      <c r="C32" s="11"/>
      <c r="D32" s="11"/>
    </row>
    <row r="33" spans="1:4">
      <c r="A33" s="9" t="s">
        <v>31</v>
      </c>
      <c r="B33" s="10">
        <v>221</v>
      </c>
      <c r="C33" s="11">
        <f t="shared" ref="C33:D33" si="24">C99+C165+C231+C296</f>
        <v>825000</v>
      </c>
      <c r="D33" s="11">
        <f t="shared" si="24"/>
        <v>625000</v>
      </c>
    </row>
    <row r="34" spans="1:4">
      <c r="A34" s="9" t="s">
        <v>32</v>
      </c>
      <c r="B34" s="10">
        <v>222</v>
      </c>
      <c r="C34" s="11">
        <f t="shared" ref="C34:D34" si="25">C100+C166+C232+C297</f>
        <v>2559250</v>
      </c>
      <c r="D34" s="11">
        <f t="shared" si="25"/>
        <v>2559250</v>
      </c>
    </row>
    <row r="35" spans="1:4">
      <c r="A35" s="9" t="s">
        <v>33</v>
      </c>
      <c r="B35" s="10">
        <v>223</v>
      </c>
      <c r="C35" s="11">
        <f t="shared" ref="C35:D35" si="26">C101+C167+C233+C298</f>
        <v>11067240</v>
      </c>
      <c r="D35" s="11">
        <f t="shared" si="26"/>
        <v>8117240</v>
      </c>
    </row>
    <row r="36" spans="1:4" ht="25.5">
      <c r="A36" s="9" t="s">
        <v>34</v>
      </c>
      <c r="B36" s="10">
        <v>224</v>
      </c>
      <c r="C36" s="11">
        <f t="shared" ref="C36:D36" si="27">C102+C168+C234+C299</f>
        <v>3720000</v>
      </c>
      <c r="D36" s="11">
        <f t="shared" si="27"/>
        <v>3720000</v>
      </c>
    </row>
    <row r="37" spans="1:4" ht="25.5">
      <c r="A37" s="9" t="s">
        <v>35</v>
      </c>
      <c r="B37" s="10">
        <v>225</v>
      </c>
      <c r="C37" s="11">
        <f t="shared" ref="C37:D37" si="28">C103+C169+C235+C300</f>
        <v>6941550</v>
      </c>
      <c r="D37" s="11">
        <f t="shared" si="28"/>
        <v>6111550</v>
      </c>
    </row>
    <row r="38" spans="1:4">
      <c r="A38" s="9" t="s">
        <v>36</v>
      </c>
      <c r="B38" s="10">
        <v>226</v>
      </c>
      <c r="C38" s="11">
        <f t="shared" ref="C38:D38" si="29">C104+C170+C236+C301</f>
        <v>12679560</v>
      </c>
      <c r="D38" s="11">
        <f t="shared" si="29"/>
        <v>8379560</v>
      </c>
    </row>
    <row r="39" spans="1:4" ht="25.5">
      <c r="A39" s="9" t="s">
        <v>37</v>
      </c>
      <c r="B39" s="10">
        <v>240</v>
      </c>
      <c r="C39" s="11">
        <f t="shared" ref="C39:D39" si="30">C105+C171+C237+C302</f>
        <v>0</v>
      </c>
      <c r="D39" s="11">
        <f t="shared" si="30"/>
        <v>0</v>
      </c>
    </row>
    <row r="40" spans="1:4">
      <c r="A40" s="9" t="s">
        <v>30</v>
      </c>
      <c r="B40" s="9"/>
      <c r="C40" s="11"/>
      <c r="D40" s="11"/>
    </row>
    <row r="41" spans="1:4" ht="38.25">
      <c r="A41" s="9" t="s">
        <v>38</v>
      </c>
      <c r="B41" s="10">
        <v>241</v>
      </c>
      <c r="C41" s="11">
        <f t="shared" ref="C41:D41" si="31">C107+C173+C239+C304</f>
        <v>0</v>
      </c>
      <c r="D41" s="11">
        <f t="shared" si="31"/>
        <v>0</v>
      </c>
    </row>
    <row r="42" spans="1:4">
      <c r="A42" s="9" t="s">
        <v>39</v>
      </c>
      <c r="B42" s="10">
        <v>260</v>
      </c>
      <c r="C42" s="11">
        <f t="shared" ref="C42:D42" si="32">C108+C174+C240+C305</f>
        <v>0</v>
      </c>
      <c r="D42" s="11">
        <f t="shared" si="32"/>
        <v>0</v>
      </c>
    </row>
    <row r="43" spans="1:4">
      <c r="A43" s="9" t="s">
        <v>30</v>
      </c>
      <c r="B43" s="9"/>
      <c r="C43" s="11"/>
      <c r="D43" s="11"/>
    </row>
    <row r="44" spans="1:4" ht="25.5">
      <c r="A44" s="9" t="s">
        <v>40</v>
      </c>
      <c r="B44" s="10">
        <v>262</v>
      </c>
      <c r="C44" s="11">
        <f t="shared" ref="C44:D44" si="33">C110+C176+C242+C307</f>
        <v>0</v>
      </c>
      <c r="D44" s="11">
        <f t="shared" si="33"/>
        <v>0</v>
      </c>
    </row>
    <row r="45" spans="1:4" ht="38.25">
      <c r="A45" s="9" t="s">
        <v>41</v>
      </c>
      <c r="B45" s="10">
        <v>263</v>
      </c>
      <c r="C45" s="11">
        <f t="shared" ref="C45:D47" si="34">C111+C177+C243+C308</f>
        <v>0</v>
      </c>
      <c r="D45" s="11">
        <f t="shared" si="34"/>
        <v>0</v>
      </c>
    </row>
    <row r="46" spans="1:4" s="3" customFormat="1" ht="14.25">
      <c r="A46" s="6" t="s">
        <v>42</v>
      </c>
      <c r="B46" s="7">
        <v>290</v>
      </c>
      <c r="C46" s="8">
        <f t="shared" si="34"/>
        <v>6660000</v>
      </c>
      <c r="D46" s="8">
        <f t="shared" si="34"/>
        <v>5860000</v>
      </c>
    </row>
    <row r="47" spans="1:4" s="3" customFormat="1" ht="25.5">
      <c r="A47" s="6" t="s">
        <v>43</v>
      </c>
      <c r="B47" s="7">
        <v>300</v>
      </c>
      <c r="C47" s="8">
        <f t="shared" si="34"/>
        <v>12452153.75</v>
      </c>
      <c r="D47" s="8">
        <f t="shared" si="34"/>
        <v>8357447.4699999997</v>
      </c>
    </row>
    <row r="48" spans="1:4">
      <c r="A48" s="9" t="s">
        <v>30</v>
      </c>
      <c r="B48" s="13"/>
      <c r="C48" s="11"/>
      <c r="D48" s="11"/>
    </row>
    <row r="49" spans="1:4" ht="25.5">
      <c r="A49" s="9" t="s">
        <v>44</v>
      </c>
      <c r="B49" s="10">
        <v>310</v>
      </c>
      <c r="C49" s="11">
        <f t="shared" ref="C49:D49" si="35">C115+C181+C247+C312</f>
        <v>1384115</v>
      </c>
      <c r="D49" s="11">
        <f t="shared" si="35"/>
        <v>1034115</v>
      </c>
    </row>
    <row r="50" spans="1:4" ht="25.5">
      <c r="A50" s="9" t="s">
        <v>45</v>
      </c>
      <c r="B50" s="10">
        <v>320</v>
      </c>
      <c r="C50" s="11">
        <f t="shared" ref="C50:D50" si="36">C116+C182+C248+C313</f>
        <v>0</v>
      </c>
      <c r="D50" s="11">
        <f t="shared" si="36"/>
        <v>0</v>
      </c>
    </row>
    <row r="51" spans="1:4" ht="25.5">
      <c r="A51" s="9" t="s">
        <v>46</v>
      </c>
      <c r="B51" s="10">
        <v>330</v>
      </c>
      <c r="C51" s="11">
        <f t="shared" ref="C51:D51" si="37">C117+C183+C249+C314</f>
        <v>0</v>
      </c>
      <c r="D51" s="11">
        <f t="shared" si="37"/>
        <v>0</v>
      </c>
    </row>
    <row r="52" spans="1:4" ht="25.5">
      <c r="A52" s="9" t="s">
        <v>47</v>
      </c>
      <c r="B52" s="10">
        <v>340</v>
      </c>
      <c r="C52" s="11">
        <f t="shared" ref="C52:D52" si="38">C118+C184+C250+C315</f>
        <v>11068038.75</v>
      </c>
      <c r="D52" s="11">
        <f t="shared" si="38"/>
        <v>7323332.4699999997</v>
      </c>
    </row>
    <row r="53" spans="1:4" s="3" customFormat="1" ht="25.5">
      <c r="A53" s="6" t="s">
        <v>48</v>
      </c>
      <c r="B53" s="7">
        <v>500</v>
      </c>
      <c r="C53" s="8">
        <f t="shared" ref="C53:D53" si="39">C119+C185+C251</f>
        <v>0</v>
      </c>
      <c r="D53" s="8">
        <f t="shared" si="39"/>
        <v>0</v>
      </c>
    </row>
    <row r="54" spans="1:4">
      <c r="A54" s="9" t="s">
        <v>30</v>
      </c>
      <c r="B54" s="10"/>
      <c r="C54" s="11"/>
      <c r="D54" s="11"/>
    </row>
    <row r="55" spans="1:4" ht="25.5">
      <c r="A55" s="9" t="s">
        <v>49</v>
      </c>
      <c r="B55" s="10">
        <v>520</v>
      </c>
      <c r="C55" s="11">
        <f t="shared" ref="C55:D55" si="40">C121+C187+C253+C318</f>
        <v>0</v>
      </c>
      <c r="D55" s="11">
        <f t="shared" si="40"/>
        <v>0</v>
      </c>
    </row>
    <row r="56" spans="1:4" ht="25.5">
      <c r="A56" s="9" t="s">
        <v>50</v>
      </c>
      <c r="B56" s="10">
        <v>530</v>
      </c>
      <c r="C56" s="11">
        <f t="shared" ref="C56:D56" si="41">C122+C188+C254+C319</f>
        <v>0</v>
      </c>
      <c r="D56" s="11">
        <f t="shared" si="41"/>
        <v>0</v>
      </c>
    </row>
    <row r="57" spans="1:4">
      <c r="A57" s="9" t="s">
        <v>51</v>
      </c>
      <c r="B57" s="10"/>
      <c r="C57" s="11"/>
      <c r="D57" s="11"/>
    </row>
    <row r="58" spans="1:4" ht="25.5">
      <c r="A58" s="9" t="s">
        <v>52</v>
      </c>
      <c r="B58" s="10" t="s">
        <v>57</v>
      </c>
      <c r="C58" s="11">
        <f t="shared" ref="C58:D58" si="42">C124+C190+C256+C321</f>
        <v>0</v>
      </c>
      <c r="D58" s="11">
        <f t="shared" si="42"/>
        <v>0</v>
      </c>
    </row>
    <row r="60" spans="1:4">
      <c r="A60" s="1" t="s">
        <v>60</v>
      </c>
      <c r="D60" s="1" t="s">
        <v>61</v>
      </c>
    </row>
    <row r="62" spans="1:4">
      <c r="A62" s="1" t="s">
        <v>62</v>
      </c>
      <c r="D62" s="1" t="s">
        <v>63</v>
      </c>
    </row>
    <row r="63" spans="1:4">
      <c r="C63" s="4">
        <f>C27+C31+C46+C47</f>
        <v>229973629.28999999</v>
      </c>
      <c r="D63" s="4">
        <f>D27+D31+D46+D47</f>
        <v>194705123.00999999</v>
      </c>
    </row>
    <row r="64" spans="1:4">
      <c r="C64" s="4">
        <f>C25-C63</f>
        <v>0</v>
      </c>
      <c r="D64" s="4">
        <f>D25-D63</f>
        <v>0</v>
      </c>
    </row>
    <row r="65" spans="1:4">
      <c r="C65" s="4"/>
      <c r="D65" s="4"/>
    </row>
    <row r="66" spans="1:4">
      <c r="C66" s="4"/>
      <c r="D66" s="4"/>
    </row>
    <row r="67" spans="1:4">
      <c r="A67" s="15" t="s">
        <v>0</v>
      </c>
      <c r="B67" s="15"/>
      <c r="C67" s="15"/>
      <c r="D67" s="15"/>
    </row>
    <row r="68" spans="1:4">
      <c r="D68" s="1" t="s">
        <v>59</v>
      </c>
    </row>
    <row r="69" spans="1:4">
      <c r="A69" s="16" t="s">
        <v>1</v>
      </c>
      <c r="B69" s="16" t="s">
        <v>2</v>
      </c>
      <c r="C69" s="16" t="s">
        <v>5</v>
      </c>
      <c r="D69" s="16"/>
    </row>
    <row r="70" spans="1:4" ht="45">
      <c r="A70" s="16"/>
      <c r="B70" s="16"/>
      <c r="C70" s="5" t="s">
        <v>3</v>
      </c>
      <c r="D70" s="5" t="s">
        <v>4</v>
      </c>
    </row>
    <row r="71" spans="1:4" s="3" customFormat="1" ht="25.5">
      <c r="A71" s="6" t="s">
        <v>6</v>
      </c>
      <c r="B71" s="7" t="s">
        <v>53</v>
      </c>
      <c r="C71" s="8">
        <v>2322834.54</v>
      </c>
      <c r="D71" s="8">
        <v>2322834.54</v>
      </c>
    </row>
    <row r="72" spans="1:4" s="3" customFormat="1" ht="14.25">
      <c r="A72" s="6" t="s">
        <v>7</v>
      </c>
      <c r="B72" s="7" t="s">
        <v>53</v>
      </c>
      <c r="C72" s="8">
        <f>C74+C75+C76+C77+C78+C89</f>
        <v>137336228</v>
      </c>
      <c r="D72" s="8">
        <f>D74+D75+D76+D77+D78+D89</f>
        <v>137336228</v>
      </c>
    </row>
    <row r="73" spans="1:4">
      <c r="A73" s="9" t="s">
        <v>8</v>
      </c>
      <c r="B73" s="10" t="s">
        <v>54</v>
      </c>
      <c r="C73" s="11"/>
      <c r="D73" s="11"/>
    </row>
    <row r="74" spans="1:4" s="3" customFormat="1" ht="25.5">
      <c r="A74" s="6" t="s">
        <v>9</v>
      </c>
      <c r="B74" s="7" t="s">
        <v>54</v>
      </c>
      <c r="C74" s="8">
        <v>137336228</v>
      </c>
      <c r="D74" s="8">
        <v>137336228</v>
      </c>
    </row>
    <row r="75" spans="1:4" s="3" customFormat="1" ht="14.25">
      <c r="A75" s="6" t="s">
        <v>10</v>
      </c>
      <c r="B75" s="7" t="s">
        <v>54</v>
      </c>
      <c r="C75" s="8">
        <v>0</v>
      </c>
      <c r="D75" s="8">
        <v>0</v>
      </c>
    </row>
    <row r="76" spans="1:4" s="3" customFormat="1" ht="14.25">
      <c r="A76" s="6" t="s">
        <v>11</v>
      </c>
      <c r="B76" s="7" t="s">
        <v>54</v>
      </c>
      <c r="C76" s="8">
        <v>0</v>
      </c>
      <c r="D76" s="8">
        <v>0</v>
      </c>
    </row>
    <row r="77" spans="1:4" s="3" customFormat="1" ht="14.25">
      <c r="A77" s="6" t="s">
        <v>12</v>
      </c>
      <c r="B77" s="6"/>
      <c r="C77" s="8">
        <v>0</v>
      </c>
      <c r="D77" s="8">
        <v>0</v>
      </c>
    </row>
    <row r="78" spans="1:4" s="3" customFormat="1" ht="89.25">
      <c r="A78" s="6" t="s">
        <v>13</v>
      </c>
      <c r="B78" s="7" t="s">
        <v>54</v>
      </c>
      <c r="C78" s="8">
        <v>0</v>
      </c>
      <c r="D78" s="8">
        <v>0</v>
      </c>
    </row>
    <row r="79" spans="1:4">
      <c r="A79" s="9" t="s">
        <v>8</v>
      </c>
      <c r="B79" s="10" t="s">
        <v>54</v>
      </c>
      <c r="C79" s="11">
        <v>0</v>
      </c>
      <c r="D79" s="11">
        <v>0</v>
      </c>
    </row>
    <row r="80" spans="1:4" ht="38.25">
      <c r="A80" s="9" t="s">
        <v>14</v>
      </c>
      <c r="B80" s="10" t="s">
        <v>54</v>
      </c>
      <c r="C80" s="11">
        <v>0</v>
      </c>
      <c r="D80" s="11">
        <v>0</v>
      </c>
    </row>
    <row r="81" spans="1:4" ht="38.25">
      <c r="A81" s="9" t="s">
        <v>15</v>
      </c>
      <c r="B81" s="10" t="s">
        <v>54</v>
      </c>
      <c r="C81" s="11">
        <v>0</v>
      </c>
      <c r="D81" s="11">
        <v>0</v>
      </c>
    </row>
    <row r="82" spans="1:4" ht="76.5">
      <c r="A82" s="9" t="s">
        <v>16</v>
      </c>
      <c r="B82" s="10" t="s">
        <v>54</v>
      </c>
      <c r="C82" s="11">
        <v>0</v>
      </c>
      <c r="D82" s="11">
        <v>0</v>
      </c>
    </row>
    <row r="83" spans="1:4">
      <c r="A83" s="9" t="s">
        <v>17</v>
      </c>
      <c r="B83" s="10" t="s">
        <v>53</v>
      </c>
      <c r="C83" s="11">
        <v>0</v>
      </c>
      <c r="D83" s="11">
        <v>0</v>
      </c>
    </row>
    <row r="84" spans="1:4" ht="25.5">
      <c r="A84" s="9" t="s">
        <v>18</v>
      </c>
      <c r="B84" s="12"/>
      <c r="C84" s="11">
        <v>0</v>
      </c>
      <c r="D84" s="11">
        <v>0</v>
      </c>
    </row>
    <row r="85" spans="1:4" ht="38.25">
      <c r="A85" s="12" t="s">
        <v>19</v>
      </c>
      <c r="B85" s="10" t="s">
        <v>54</v>
      </c>
      <c r="C85" s="11">
        <v>0</v>
      </c>
      <c r="D85" s="11">
        <v>0</v>
      </c>
    </row>
    <row r="86" spans="1:4">
      <c r="A86" s="12" t="s">
        <v>20</v>
      </c>
      <c r="B86" s="10" t="s">
        <v>54</v>
      </c>
      <c r="C86" s="11">
        <v>0</v>
      </c>
      <c r="D86" s="11">
        <v>0</v>
      </c>
    </row>
    <row r="87" spans="1:4" s="3" customFormat="1" ht="25.5">
      <c r="A87" s="6" t="s">
        <v>21</v>
      </c>
      <c r="B87" s="7" t="s">
        <v>54</v>
      </c>
      <c r="C87" s="8">
        <v>0</v>
      </c>
      <c r="D87" s="8">
        <v>0</v>
      </c>
    </row>
    <row r="88" spans="1:4">
      <c r="A88" s="9" t="s">
        <v>8</v>
      </c>
      <c r="B88" s="10" t="s">
        <v>54</v>
      </c>
      <c r="C88" s="11"/>
      <c r="D88" s="11"/>
    </row>
    <row r="89" spans="1:4" ht="25.5">
      <c r="A89" s="9" t="s">
        <v>22</v>
      </c>
      <c r="B89" s="10" t="s">
        <v>54</v>
      </c>
      <c r="C89" s="11">
        <v>0</v>
      </c>
      <c r="D89" s="11">
        <v>0</v>
      </c>
    </row>
    <row r="90" spans="1:4" ht="25.5">
      <c r="A90" s="9" t="s">
        <v>23</v>
      </c>
      <c r="B90" s="10" t="s">
        <v>54</v>
      </c>
      <c r="C90" s="11">
        <v>0</v>
      </c>
      <c r="D90" s="11">
        <v>0</v>
      </c>
    </row>
    <row r="91" spans="1:4" s="3" customFormat="1" ht="14.25">
      <c r="A91" s="6" t="s">
        <v>24</v>
      </c>
      <c r="B91" s="7">
        <v>900</v>
      </c>
      <c r="C91" s="8">
        <f>C72+C71</f>
        <v>139659062.53999999</v>
      </c>
      <c r="D91" s="8">
        <f>D72+D71</f>
        <v>139659062.53999999</v>
      </c>
    </row>
    <row r="92" spans="1:4">
      <c r="A92" s="9" t="s">
        <v>8</v>
      </c>
      <c r="B92" s="9"/>
      <c r="C92" s="11"/>
      <c r="D92" s="11"/>
    </row>
    <row r="93" spans="1:4" s="3" customFormat="1" ht="25.5">
      <c r="A93" s="6" t="s">
        <v>25</v>
      </c>
      <c r="B93" s="7">
        <v>210</v>
      </c>
      <c r="C93" s="8">
        <f>C94+C95+C96</f>
        <v>114590720.53999999</v>
      </c>
      <c r="D93" s="8">
        <f>D94+D95+D96</f>
        <v>114590720.53999999</v>
      </c>
    </row>
    <row r="94" spans="1:4">
      <c r="A94" s="9" t="s">
        <v>26</v>
      </c>
      <c r="B94" s="10">
        <v>211</v>
      </c>
      <c r="C94" s="11">
        <v>86595746.209999993</v>
      </c>
      <c r="D94" s="11">
        <v>86595746.209999993</v>
      </c>
    </row>
    <row r="95" spans="1:4">
      <c r="A95" s="9" t="s">
        <v>27</v>
      </c>
      <c r="B95" s="10">
        <v>212</v>
      </c>
      <c r="C95" s="11">
        <v>873600</v>
      </c>
      <c r="D95" s="11">
        <v>873600</v>
      </c>
    </row>
    <row r="96" spans="1:4" ht="25.5">
      <c r="A96" s="9" t="s">
        <v>28</v>
      </c>
      <c r="B96" s="10">
        <v>213</v>
      </c>
      <c r="C96" s="11">
        <v>27121374.329999998</v>
      </c>
      <c r="D96" s="11">
        <v>27121374.329999998</v>
      </c>
    </row>
    <row r="97" spans="1:4" s="3" customFormat="1" ht="14.25">
      <c r="A97" s="6" t="s">
        <v>29</v>
      </c>
      <c r="B97" s="7">
        <v>220</v>
      </c>
      <c r="C97" s="8">
        <f>C99+C100+C101+C102+C103+C104</f>
        <v>17979510</v>
      </c>
      <c r="D97" s="8">
        <f>D99+D100+D101+D102+D103+D104</f>
        <v>17979510</v>
      </c>
    </row>
    <row r="98" spans="1:4">
      <c r="A98" s="9" t="s">
        <v>30</v>
      </c>
      <c r="B98" s="9"/>
      <c r="C98" s="11"/>
      <c r="D98" s="11"/>
    </row>
    <row r="99" spans="1:4">
      <c r="A99" s="9" t="s">
        <v>31</v>
      </c>
      <c r="B99" s="10">
        <v>221</v>
      </c>
      <c r="C99" s="11">
        <v>325000</v>
      </c>
      <c r="D99" s="11">
        <v>325000</v>
      </c>
    </row>
    <row r="100" spans="1:4">
      <c r="A100" s="9" t="s">
        <v>32</v>
      </c>
      <c r="B100" s="10">
        <v>222</v>
      </c>
      <c r="C100" s="11">
        <v>1596000</v>
      </c>
      <c r="D100" s="11">
        <v>1596000</v>
      </c>
    </row>
    <row r="101" spans="1:4">
      <c r="A101" s="9" t="s">
        <v>33</v>
      </c>
      <c r="B101" s="10">
        <v>223</v>
      </c>
      <c r="C101" s="11">
        <v>7767240</v>
      </c>
      <c r="D101" s="11">
        <v>7767240</v>
      </c>
    </row>
    <row r="102" spans="1:4" ht="25.5">
      <c r="A102" s="9" t="s">
        <v>34</v>
      </c>
      <c r="B102" s="10">
        <v>224</v>
      </c>
      <c r="C102" s="11">
        <v>0</v>
      </c>
      <c r="D102" s="11">
        <v>0</v>
      </c>
    </row>
    <row r="103" spans="1:4" ht="25.5">
      <c r="A103" s="9" t="s">
        <v>35</v>
      </c>
      <c r="B103" s="10">
        <v>225</v>
      </c>
      <c r="C103" s="11">
        <v>4305300</v>
      </c>
      <c r="D103" s="11">
        <v>4305300</v>
      </c>
    </row>
    <row r="104" spans="1:4">
      <c r="A104" s="9" t="s">
        <v>36</v>
      </c>
      <c r="B104" s="10">
        <v>226</v>
      </c>
      <c r="C104" s="11">
        <v>3985970</v>
      </c>
      <c r="D104" s="11">
        <v>3985970</v>
      </c>
    </row>
    <row r="105" spans="1:4" ht="25.5">
      <c r="A105" s="9" t="s">
        <v>37</v>
      </c>
      <c r="B105" s="10">
        <v>240</v>
      </c>
      <c r="C105" s="11">
        <v>0</v>
      </c>
      <c r="D105" s="11">
        <v>0</v>
      </c>
    </row>
    <row r="106" spans="1:4">
      <c r="A106" s="9" t="s">
        <v>30</v>
      </c>
      <c r="B106" s="9"/>
      <c r="C106" s="11"/>
      <c r="D106" s="11"/>
    </row>
    <row r="107" spans="1:4" ht="38.25">
      <c r="A107" s="9" t="s">
        <v>38</v>
      </c>
      <c r="B107" s="10">
        <v>241</v>
      </c>
      <c r="C107" s="11">
        <v>0</v>
      </c>
      <c r="D107" s="11">
        <v>0</v>
      </c>
    </row>
    <row r="108" spans="1:4">
      <c r="A108" s="9" t="s">
        <v>39</v>
      </c>
      <c r="B108" s="10">
        <v>260</v>
      </c>
      <c r="C108" s="11">
        <v>0</v>
      </c>
      <c r="D108" s="11">
        <v>0</v>
      </c>
    </row>
    <row r="109" spans="1:4">
      <c r="A109" s="9" t="s">
        <v>30</v>
      </c>
      <c r="B109" s="9"/>
      <c r="C109" s="11">
        <v>0</v>
      </c>
      <c r="D109" s="11">
        <v>0</v>
      </c>
    </row>
    <row r="110" spans="1:4" ht="25.5">
      <c r="A110" s="9" t="s">
        <v>40</v>
      </c>
      <c r="B110" s="10">
        <v>262</v>
      </c>
      <c r="C110" s="11">
        <v>0</v>
      </c>
      <c r="D110" s="11">
        <v>0</v>
      </c>
    </row>
    <row r="111" spans="1:4" ht="38.25">
      <c r="A111" s="9" t="s">
        <v>41</v>
      </c>
      <c r="B111" s="10">
        <v>263</v>
      </c>
      <c r="C111" s="11">
        <v>0</v>
      </c>
      <c r="D111" s="11">
        <v>0</v>
      </c>
    </row>
    <row r="112" spans="1:4" s="3" customFormat="1" ht="14.25">
      <c r="A112" s="6" t="s">
        <v>42</v>
      </c>
      <c r="B112" s="7">
        <v>290</v>
      </c>
      <c r="C112" s="8">
        <v>5860000</v>
      </c>
      <c r="D112" s="8">
        <v>5860000</v>
      </c>
    </row>
    <row r="113" spans="1:4" s="3" customFormat="1" ht="25.5">
      <c r="A113" s="6" t="s">
        <v>43</v>
      </c>
      <c r="B113" s="7">
        <v>300</v>
      </c>
      <c r="C113" s="8">
        <f>C115+C116+C117+C118</f>
        <v>1228832</v>
      </c>
      <c r="D113" s="8">
        <f>D115+D116+D117+D118</f>
        <v>1228832</v>
      </c>
    </row>
    <row r="114" spans="1:4">
      <c r="A114" s="9" t="s">
        <v>30</v>
      </c>
      <c r="B114" s="13"/>
      <c r="C114" s="11"/>
      <c r="D114" s="11"/>
    </row>
    <row r="115" spans="1:4" ht="25.5">
      <c r="A115" s="9" t="s">
        <v>44</v>
      </c>
      <c r="B115" s="10">
        <v>310</v>
      </c>
      <c r="C115" s="11">
        <v>284115</v>
      </c>
      <c r="D115" s="11">
        <v>284115</v>
      </c>
    </row>
    <row r="116" spans="1:4" ht="25.5">
      <c r="A116" s="9" t="s">
        <v>45</v>
      </c>
      <c r="B116" s="10">
        <v>320</v>
      </c>
      <c r="C116" s="11">
        <v>0</v>
      </c>
      <c r="D116" s="11">
        <v>0</v>
      </c>
    </row>
    <row r="117" spans="1:4" ht="25.5">
      <c r="A117" s="9" t="s">
        <v>46</v>
      </c>
      <c r="B117" s="10">
        <v>330</v>
      </c>
      <c r="C117" s="11">
        <v>0</v>
      </c>
      <c r="D117" s="11">
        <v>0</v>
      </c>
    </row>
    <row r="118" spans="1:4" ht="25.5">
      <c r="A118" s="9" t="s">
        <v>47</v>
      </c>
      <c r="B118" s="10">
        <v>340</v>
      </c>
      <c r="C118" s="11">
        <f>944677+40</f>
        <v>944717</v>
      </c>
      <c r="D118" s="11">
        <f>944677+40</f>
        <v>944717</v>
      </c>
    </row>
    <row r="119" spans="1:4" s="3" customFormat="1" ht="25.5">
      <c r="A119" s="6" t="s">
        <v>48</v>
      </c>
      <c r="B119" s="7">
        <v>500</v>
      </c>
      <c r="C119" s="8">
        <v>0</v>
      </c>
      <c r="D119" s="8">
        <v>0</v>
      </c>
    </row>
    <row r="120" spans="1:4">
      <c r="A120" s="9" t="s">
        <v>30</v>
      </c>
      <c r="B120" s="10"/>
      <c r="C120" s="11"/>
      <c r="D120" s="11"/>
    </row>
    <row r="121" spans="1:4" ht="25.5">
      <c r="A121" s="9" t="s">
        <v>49</v>
      </c>
      <c r="B121" s="10">
        <v>520</v>
      </c>
      <c r="C121" s="11">
        <v>0</v>
      </c>
      <c r="D121" s="11">
        <v>0</v>
      </c>
    </row>
    <row r="122" spans="1:4" ht="25.5">
      <c r="A122" s="9" t="s">
        <v>50</v>
      </c>
      <c r="B122" s="10">
        <v>530</v>
      </c>
      <c r="C122" s="11">
        <v>0</v>
      </c>
      <c r="D122" s="11">
        <v>0</v>
      </c>
    </row>
    <row r="123" spans="1:4">
      <c r="A123" s="9" t="s">
        <v>51</v>
      </c>
      <c r="B123" s="10"/>
      <c r="C123" s="11"/>
      <c r="D123" s="11"/>
    </row>
    <row r="124" spans="1:4" ht="25.5">
      <c r="A124" s="9" t="s">
        <v>52</v>
      </c>
      <c r="B124" s="10" t="s">
        <v>57</v>
      </c>
      <c r="C124" s="11">
        <v>0</v>
      </c>
      <c r="D124" s="11">
        <v>0</v>
      </c>
    </row>
    <row r="126" spans="1:4">
      <c r="A126" s="1" t="s">
        <v>60</v>
      </c>
      <c r="D126" s="1" t="s">
        <v>61</v>
      </c>
    </row>
    <row r="128" spans="1:4">
      <c r="A128" s="1" t="s">
        <v>62</v>
      </c>
      <c r="D128" s="1" t="s">
        <v>63</v>
      </c>
    </row>
    <row r="129" spans="1:4">
      <c r="C129" s="4">
        <f>C93+C97+C112+C113</f>
        <v>139659062.53999999</v>
      </c>
      <c r="D129" s="4">
        <f>D93+D97+D112+D113</f>
        <v>139659062.53999999</v>
      </c>
    </row>
    <row r="130" spans="1:4">
      <c r="C130" s="4">
        <f>C91-C129</f>
        <v>0</v>
      </c>
      <c r="D130" s="4">
        <f>D91-D129</f>
        <v>0</v>
      </c>
    </row>
    <row r="131" spans="1:4">
      <c r="C131" s="4"/>
      <c r="D131" s="4"/>
    </row>
    <row r="132" spans="1:4">
      <c r="C132" s="4"/>
      <c r="D132" s="4"/>
    </row>
    <row r="133" spans="1:4">
      <c r="A133" s="15" t="s">
        <v>0</v>
      </c>
      <c r="B133" s="15"/>
      <c r="C133" s="15"/>
      <c r="D133" s="15"/>
    </row>
    <row r="134" spans="1:4">
      <c r="D134" s="1" t="s">
        <v>58</v>
      </c>
    </row>
    <row r="135" spans="1:4">
      <c r="A135" s="16" t="s">
        <v>1</v>
      </c>
      <c r="B135" s="16" t="s">
        <v>2</v>
      </c>
      <c r="C135" s="16" t="s">
        <v>5</v>
      </c>
      <c r="D135" s="16"/>
    </row>
    <row r="136" spans="1:4" ht="45">
      <c r="A136" s="16"/>
      <c r="B136" s="16"/>
      <c r="C136" s="5" t="s">
        <v>3</v>
      </c>
      <c r="D136" s="5" t="s">
        <v>4</v>
      </c>
    </row>
    <row r="137" spans="1:4" ht="25.5">
      <c r="A137" s="6" t="s">
        <v>6</v>
      </c>
      <c r="B137" s="7" t="s">
        <v>53</v>
      </c>
      <c r="C137" s="8">
        <v>1483903.75</v>
      </c>
      <c r="D137" s="8">
        <v>215397.47</v>
      </c>
    </row>
    <row r="138" spans="1:4">
      <c r="A138" s="6" t="s">
        <v>7</v>
      </c>
      <c r="B138" s="7" t="s">
        <v>53</v>
      </c>
      <c r="C138" s="8">
        <f>C140+C141+C142+C143+C144+C153</f>
        <v>87000000</v>
      </c>
      <c r="D138" s="8">
        <f>D140+D141+D142+D143+D144+D153</f>
        <v>53000000</v>
      </c>
    </row>
    <row r="139" spans="1:4">
      <c r="A139" s="9" t="s">
        <v>8</v>
      </c>
      <c r="B139" s="10" t="s">
        <v>54</v>
      </c>
      <c r="C139" s="11"/>
      <c r="D139" s="11"/>
    </row>
    <row r="140" spans="1:4" s="3" customFormat="1" ht="25.5">
      <c r="A140" s="6" t="s">
        <v>9</v>
      </c>
      <c r="B140" s="7" t="s">
        <v>54</v>
      </c>
      <c r="C140" s="8">
        <v>0</v>
      </c>
      <c r="D140" s="8">
        <v>0</v>
      </c>
    </row>
    <row r="141" spans="1:4" s="3" customFormat="1" ht="14.25">
      <c r="A141" s="6" t="s">
        <v>10</v>
      </c>
      <c r="B141" s="7" t="s">
        <v>54</v>
      </c>
      <c r="C141" s="8">
        <v>0</v>
      </c>
      <c r="D141" s="8">
        <v>0</v>
      </c>
    </row>
    <row r="142" spans="1:4" s="3" customFormat="1" ht="14.25">
      <c r="A142" s="6" t="s">
        <v>11</v>
      </c>
      <c r="B142" s="7" t="s">
        <v>54</v>
      </c>
      <c r="C142" s="8">
        <v>0</v>
      </c>
      <c r="D142" s="8">
        <v>0</v>
      </c>
    </row>
    <row r="143" spans="1:4" s="3" customFormat="1" ht="14.25">
      <c r="A143" s="6" t="s">
        <v>12</v>
      </c>
      <c r="B143" s="6"/>
      <c r="C143" s="8">
        <v>0</v>
      </c>
      <c r="D143" s="8">
        <v>0</v>
      </c>
    </row>
    <row r="144" spans="1:4" s="3" customFormat="1" ht="89.25">
      <c r="A144" s="6" t="s">
        <v>13</v>
      </c>
      <c r="B144" s="7" t="s">
        <v>54</v>
      </c>
      <c r="C144" s="8">
        <f>C146+C147+C148+C149+C150+C151+C152</f>
        <v>87000000</v>
      </c>
      <c r="D144" s="8">
        <f>D146+D147+D148+D149+D150+D151+D152</f>
        <v>53000000</v>
      </c>
    </row>
    <row r="145" spans="1:4">
      <c r="A145" s="9" t="s">
        <v>8</v>
      </c>
      <c r="B145" s="10" t="s">
        <v>54</v>
      </c>
      <c r="C145" s="11"/>
      <c r="D145" s="11"/>
    </row>
    <row r="146" spans="1:4" ht="38.25">
      <c r="A146" s="9" t="s">
        <v>14</v>
      </c>
      <c r="B146" s="10" t="s">
        <v>54</v>
      </c>
      <c r="C146" s="11">
        <f>44235000-700000</f>
        <v>43535000</v>
      </c>
      <c r="D146" s="11">
        <v>43535000</v>
      </c>
    </row>
    <row r="147" spans="1:4" ht="38.25">
      <c r="A147" s="9" t="s">
        <v>15</v>
      </c>
      <c r="B147" s="10" t="s">
        <v>54</v>
      </c>
      <c r="C147" s="11">
        <v>3600000</v>
      </c>
      <c r="D147" s="11">
        <v>800000</v>
      </c>
    </row>
    <row r="148" spans="1:4" ht="76.5">
      <c r="A148" s="9" t="s">
        <v>16</v>
      </c>
      <c r="B148" s="10" t="s">
        <v>54</v>
      </c>
      <c r="C148" s="11">
        <v>2500000</v>
      </c>
      <c r="D148" s="11">
        <v>2500000</v>
      </c>
    </row>
    <row r="149" spans="1:4">
      <c r="A149" s="9" t="s">
        <v>17</v>
      </c>
      <c r="B149" s="10" t="s">
        <v>53</v>
      </c>
      <c r="C149" s="11">
        <v>85000</v>
      </c>
      <c r="D149" s="11">
        <v>85000</v>
      </c>
    </row>
    <row r="150" spans="1:4" ht="25.5">
      <c r="A150" s="9" t="s">
        <v>18</v>
      </c>
      <c r="B150" s="12"/>
      <c r="C150" s="11">
        <v>280000</v>
      </c>
      <c r="D150" s="11">
        <v>280000</v>
      </c>
    </row>
    <row r="151" spans="1:4" ht="38.25">
      <c r="A151" s="12" t="s">
        <v>19</v>
      </c>
      <c r="B151" s="10" t="s">
        <v>54</v>
      </c>
      <c r="C151" s="11">
        <v>29000000</v>
      </c>
      <c r="D151" s="11">
        <v>1000000</v>
      </c>
    </row>
    <row r="152" spans="1:4">
      <c r="A152" s="12" t="s">
        <v>20</v>
      </c>
      <c r="B152" s="10" t="s">
        <v>54</v>
      </c>
      <c r="C152" s="11">
        <v>8000000</v>
      </c>
      <c r="D152" s="11">
        <f>5120000-320000</f>
        <v>4800000</v>
      </c>
    </row>
    <row r="153" spans="1:4" s="3" customFormat="1" ht="25.5">
      <c r="A153" s="6" t="s">
        <v>21</v>
      </c>
      <c r="B153" s="7" t="s">
        <v>54</v>
      </c>
      <c r="C153" s="8">
        <f>C155</f>
        <v>0</v>
      </c>
      <c r="D153" s="8">
        <f>D155</f>
        <v>0</v>
      </c>
    </row>
    <row r="154" spans="1:4">
      <c r="A154" s="9" t="s">
        <v>8</v>
      </c>
      <c r="B154" s="10" t="s">
        <v>54</v>
      </c>
      <c r="C154" s="11"/>
      <c r="D154" s="11"/>
    </row>
    <row r="155" spans="1:4" ht="25.5">
      <c r="A155" s="9" t="s">
        <v>22</v>
      </c>
      <c r="B155" s="10" t="s">
        <v>54</v>
      </c>
      <c r="C155" s="11">
        <v>0</v>
      </c>
      <c r="D155" s="11">
        <v>0</v>
      </c>
    </row>
    <row r="156" spans="1:4" ht="25.5">
      <c r="A156" s="9" t="s">
        <v>23</v>
      </c>
      <c r="B156" s="10" t="s">
        <v>54</v>
      </c>
      <c r="C156" s="11">
        <v>0</v>
      </c>
      <c r="D156" s="11">
        <v>0</v>
      </c>
    </row>
    <row r="157" spans="1:4">
      <c r="A157" s="6" t="s">
        <v>24</v>
      </c>
      <c r="B157" s="7">
        <v>900</v>
      </c>
      <c r="C157" s="8">
        <f>C138+C137</f>
        <v>88483903.75</v>
      </c>
      <c r="D157" s="8">
        <f>D138+D137</f>
        <v>53215397.469999999</v>
      </c>
    </row>
    <row r="158" spans="1:4">
      <c r="A158" s="9" t="s">
        <v>8</v>
      </c>
      <c r="B158" s="9"/>
      <c r="C158" s="11"/>
      <c r="D158" s="11"/>
    </row>
    <row r="159" spans="1:4" ht="25.5">
      <c r="A159" s="6" t="s">
        <v>25</v>
      </c>
      <c r="B159" s="7">
        <v>210</v>
      </c>
      <c r="C159" s="8">
        <f>C160+C161+C162</f>
        <v>58478155</v>
      </c>
      <c r="D159" s="8">
        <f>D160+D161+D162</f>
        <v>36384355</v>
      </c>
    </row>
    <row r="160" spans="1:4">
      <c r="A160" s="9" t="s">
        <v>26</v>
      </c>
      <c r="B160" s="10">
        <v>211</v>
      </c>
      <c r="C160" s="11">
        <v>44611987.57</v>
      </c>
      <c r="D160" s="11">
        <v>27711987.57</v>
      </c>
    </row>
    <row r="161" spans="1:4">
      <c r="A161" s="9" t="s">
        <v>27</v>
      </c>
      <c r="B161" s="10">
        <v>212</v>
      </c>
      <c r="C161" s="11">
        <v>362160</v>
      </c>
      <c r="D161" s="11">
        <v>272160</v>
      </c>
    </row>
    <row r="162" spans="1:4" ht="25.5">
      <c r="A162" s="9" t="s">
        <v>28</v>
      </c>
      <c r="B162" s="10">
        <v>213</v>
      </c>
      <c r="C162" s="11">
        <v>13504007.43</v>
      </c>
      <c r="D162" s="11">
        <v>8400207.4299999997</v>
      </c>
    </row>
    <row r="163" spans="1:4">
      <c r="A163" s="6" t="s">
        <v>29</v>
      </c>
      <c r="B163" s="7">
        <v>220</v>
      </c>
      <c r="C163" s="8">
        <f>C165+C166+C167+C168+C169+C170</f>
        <v>18100840</v>
      </c>
      <c r="D163" s="8">
        <f>D165+D166+D167+D168+D169+D170</f>
        <v>9820840</v>
      </c>
    </row>
    <row r="164" spans="1:4">
      <c r="A164" s="9" t="s">
        <v>30</v>
      </c>
      <c r="B164" s="9"/>
      <c r="C164" s="11"/>
      <c r="D164" s="11"/>
    </row>
    <row r="165" spans="1:4">
      <c r="A165" s="9" t="s">
        <v>31</v>
      </c>
      <c r="B165" s="10">
        <v>221</v>
      </c>
      <c r="C165" s="11">
        <v>500000</v>
      </c>
      <c r="D165" s="11">
        <v>300000</v>
      </c>
    </row>
    <row r="166" spans="1:4">
      <c r="A166" s="9" t="s">
        <v>32</v>
      </c>
      <c r="B166" s="10">
        <v>222</v>
      </c>
      <c r="C166" s="11">
        <v>963250</v>
      </c>
      <c r="D166" s="11">
        <v>963250</v>
      </c>
    </row>
    <row r="167" spans="1:4">
      <c r="A167" s="9" t="s">
        <v>33</v>
      </c>
      <c r="B167" s="10">
        <v>223</v>
      </c>
      <c r="C167" s="11">
        <v>3300000</v>
      </c>
      <c r="D167" s="11">
        <v>350000</v>
      </c>
    </row>
    <row r="168" spans="1:4" ht="25.5">
      <c r="A168" s="9" t="s">
        <v>34</v>
      </c>
      <c r="B168" s="10">
        <v>224</v>
      </c>
      <c r="C168" s="11">
        <v>3720000</v>
      </c>
      <c r="D168" s="11">
        <v>3720000</v>
      </c>
    </row>
    <row r="169" spans="1:4" ht="25.5">
      <c r="A169" s="9" t="s">
        <v>35</v>
      </c>
      <c r="B169" s="10">
        <v>225</v>
      </c>
      <c r="C169" s="11">
        <v>1100000</v>
      </c>
      <c r="D169" s="11">
        <v>270000</v>
      </c>
    </row>
    <row r="170" spans="1:4">
      <c r="A170" s="9" t="s">
        <v>36</v>
      </c>
      <c r="B170" s="10">
        <v>226</v>
      </c>
      <c r="C170" s="11">
        <v>8517590</v>
      </c>
      <c r="D170" s="11">
        <f>4717590-500000</f>
        <v>4217590</v>
      </c>
    </row>
    <row r="171" spans="1:4" ht="25.5">
      <c r="A171" s="9" t="s">
        <v>37</v>
      </c>
      <c r="B171" s="10">
        <v>240</v>
      </c>
      <c r="C171" s="11">
        <v>0</v>
      </c>
      <c r="D171" s="11">
        <v>0</v>
      </c>
    </row>
    <row r="172" spans="1:4">
      <c r="A172" s="9" t="s">
        <v>30</v>
      </c>
      <c r="B172" s="9"/>
      <c r="C172" s="11"/>
      <c r="D172" s="11"/>
    </row>
    <row r="173" spans="1:4" ht="38.25">
      <c r="A173" s="9" t="s">
        <v>38</v>
      </c>
      <c r="B173" s="10">
        <v>241</v>
      </c>
      <c r="C173" s="11">
        <v>0</v>
      </c>
      <c r="D173" s="11">
        <v>0</v>
      </c>
    </row>
    <row r="174" spans="1:4">
      <c r="A174" s="9" t="s">
        <v>39</v>
      </c>
      <c r="B174" s="10">
        <v>260</v>
      </c>
      <c r="C174" s="11">
        <v>0</v>
      </c>
      <c r="D174" s="11">
        <v>0</v>
      </c>
    </row>
    <row r="175" spans="1:4">
      <c r="A175" s="9" t="s">
        <v>30</v>
      </c>
      <c r="B175" s="9"/>
      <c r="C175" s="11">
        <v>0</v>
      </c>
      <c r="D175" s="11">
        <v>0</v>
      </c>
    </row>
    <row r="176" spans="1:4" ht="25.5">
      <c r="A176" s="9" t="s">
        <v>40</v>
      </c>
      <c r="B176" s="10">
        <v>262</v>
      </c>
      <c r="C176" s="11">
        <v>0</v>
      </c>
      <c r="D176" s="11">
        <v>0</v>
      </c>
    </row>
    <row r="177" spans="1:4" ht="38.25">
      <c r="A177" s="9" t="s">
        <v>41</v>
      </c>
      <c r="B177" s="10">
        <v>263</v>
      </c>
      <c r="C177" s="11">
        <v>0</v>
      </c>
      <c r="D177" s="11">
        <v>0</v>
      </c>
    </row>
    <row r="178" spans="1:4">
      <c r="A178" s="6" t="s">
        <v>42</v>
      </c>
      <c r="B178" s="7">
        <v>290</v>
      </c>
      <c r="C178" s="8">
        <v>800000</v>
      </c>
      <c r="D178" s="8">
        <v>0</v>
      </c>
    </row>
    <row r="179" spans="1:4" ht="25.5">
      <c r="A179" s="6" t="s">
        <v>43</v>
      </c>
      <c r="B179" s="7">
        <v>300</v>
      </c>
      <c r="C179" s="8">
        <f>C181+C182+C183+C184</f>
        <v>11104908.75</v>
      </c>
      <c r="D179" s="8">
        <f>D181+D182+D183+D184</f>
        <v>7010202.4699999997</v>
      </c>
    </row>
    <row r="180" spans="1:4">
      <c r="A180" s="9" t="s">
        <v>30</v>
      </c>
      <c r="B180" s="13"/>
      <c r="C180" s="11"/>
      <c r="D180" s="11"/>
    </row>
    <row r="181" spans="1:4" ht="25.5">
      <c r="A181" s="9" t="s">
        <v>44</v>
      </c>
      <c r="B181" s="10">
        <v>310</v>
      </c>
      <c r="C181" s="11">
        <v>1100000</v>
      </c>
      <c r="D181" s="11">
        <v>750000</v>
      </c>
    </row>
    <row r="182" spans="1:4" ht="25.5">
      <c r="A182" s="9" t="s">
        <v>45</v>
      </c>
      <c r="B182" s="10">
        <v>320</v>
      </c>
      <c r="C182" s="11">
        <v>0</v>
      </c>
      <c r="D182" s="11">
        <v>0</v>
      </c>
    </row>
    <row r="183" spans="1:4" ht="25.5">
      <c r="A183" s="9" t="s">
        <v>46</v>
      </c>
      <c r="B183" s="10">
        <v>330</v>
      </c>
      <c r="C183" s="11">
        <v>0</v>
      </c>
      <c r="D183" s="11">
        <v>0</v>
      </c>
    </row>
    <row r="184" spans="1:4" ht="25.5">
      <c r="A184" s="9" t="s">
        <v>47</v>
      </c>
      <c r="B184" s="10">
        <v>340</v>
      </c>
      <c r="C184" s="11">
        <v>10004908.75</v>
      </c>
      <c r="D184" s="11">
        <f>7028708.75-768506.28</f>
        <v>6260202.4699999997</v>
      </c>
    </row>
    <row r="185" spans="1:4" ht="25.5">
      <c r="A185" s="6" t="s">
        <v>48</v>
      </c>
      <c r="B185" s="7">
        <v>500</v>
      </c>
      <c r="C185" s="8">
        <v>0</v>
      </c>
      <c r="D185" s="8">
        <v>0</v>
      </c>
    </row>
    <row r="186" spans="1:4">
      <c r="A186" s="9" t="s">
        <v>30</v>
      </c>
      <c r="B186" s="10"/>
      <c r="C186" s="11"/>
      <c r="D186" s="11"/>
    </row>
    <row r="187" spans="1:4" ht="25.5">
      <c r="A187" s="9" t="s">
        <v>49</v>
      </c>
      <c r="B187" s="10">
        <v>520</v>
      </c>
      <c r="C187" s="11">
        <v>0</v>
      </c>
      <c r="D187" s="11">
        <v>0</v>
      </c>
    </row>
    <row r="188" spans="1:4" ht="25.5">
      <c r="A188" s="9" t="s">
        <v>50</v>
      </c>
      <c r="B188" s="10">
        <v>530</v>
      </c>
      <c r="C188" s="11">
        <v>0</v>
      </c>
      <c r="D188" s="11">
        <v>0</v>
      </c>
    </row>
    <row r="189" spans="1:4">
      <c r="A189" s="9" t="s">
        <v>51</v>
      </c>
      <c r="B189" s="10"/>
      <c r="C189" s="11"/>
      <c r="D189" s="11"/>
    </row>
    <row r="190" spans="1:4" ht="25.5">
      <c r="A190" s="9" t="s">
        <v>52</v>
      </c>
      <c r="B190" s="10" t="s">
        <v>57</v>
      </c>
      <c r="C190" s="11">
        <v>0</v>
      </c>
      <c r="D190" s="11">
        <v>0</v>
      </c>
    </row>
    <row r="192" spans="1:4">
      <c r="A192" s="1" t="s">
        <v>60</v>
      </c>
      <c r="D192" s="1" t="s">
        <v>61</v>
      </c>
    </row>
    <row r="194" spans="1:4">
      <c r="A194" s="1" t="s">
        <v>62</v>
      </c>
      <c r="D194" s="1" t="s">
        <v>63</v>
      </c>
    </row>
    <row r="195" spans="1:4">
      <c r="C195" s="4">
        <f>C159+C163+C178+C179</f>
        <v>88483903.75</v>
      </c>
      <c r="D195" s="4">
        <f>D159+D163+D178+D179</f>
        <v>53215397.469999999</v>
      </c>
    </row>
    <row r="196" spans="1:4">
      <c r="C196" s="4">
        <f>C157-C195</f>
        <v>0</v>
      </c>
      <c r="D196" s="4">
        <f>D157-D195</f>
        <v>0</v>
      </c>
    </row>
    <row r="197" spans="1:4">
      <c r="C197" s="4"/>
      <c r="D197" s="4"/>
    </row>
    <row r="198" spans="1:4">
      <c r="C198" s="4"/>
      <c r="D198" s="4"/>
    </row>
    <row r="199" spans="1:4">
      <c r="A199" s="15" t="s">
        <v>0</v>
      </c>
      <c r="B199" s="15"/>
      <c r="C199" s="15"/>
      <c r="D199" s="15"/>
    </row>
    <row r="200" spans="1:4">
      <c r="D200" s="1" t="s">
        <v>55</v>
      </c>
    </row>
    <row r="201" spans="1:4">
      <c r="A201" s="16" t="s">
        <v>1</v>
      </c>
      <c r="B201" s="16" t="s">
        <v>2</v>
      </c>
      <c r="C201" s="16" t="s">
        <v>5</v>
      </c>
      <c r="D201" s="16"/>
    </row>
    <row r="202" spans="1:4" ht="45">
      <c r="A202" s="16"/>
      <c r="B202" s="16"/>
      <c r="C202" s="5" t="s">
        <v>3</v>
      </c>
      <c r="D202" s="5" t="s">
        <v>4</v>
      </c>
    </row>
    <row r="203" spans="1:4" ht="25.5">
      <c r="A203" s="6" t="s">
        <v>6</v>
      </c>
      <c r="B203" s="7" t="s">
        <v>53</v>
      </c>
      <c r="C203" s="8">
        <v>0</v>
      </c>
      <c r="D203" s="8">
        <v>0</v>
      </c>
    </row>
    <row r="204" spans="1:4">
      <c r="A204" s="6" t="s">
        <v>7</v>
      </c>
      <c r="B204" s="7" t="s">
        <v>53</v>
      </c>
      <c r="C204" s="8">
        <f>C206+C207+C208+C209+C210+C219</f>
        <v>1610663</v>
      </c>
      <c r="D204" s="8">
        <f>D206+D207+D208+D209+D210+D219</f>
        <v>1610663</v>
      </c>
    </row>
    <row r="205" spans="1:4">
      <c r="A205" s="9" t="s">
        <v>8</v>
      </c>
      <c r="B205" s="10" t="s">
        <v>54</v>
      </c>
      <c r="C205" s="11"/>
      <c r="D205" s="11"/>
    </row>
    <row r="206" spans="1:4" ht="25.5">
      <c r="A206" s="6" t="s">
        <v>9</v>
      </c>
      <c r="B206" s="7" t="s">
        <v>54</v>
      </c>
      <c r="C206" s="8">
        <v>0</v>
      </c>
      <c r="D206" s="8">
        <v>0</v>
      </c>
    </row>
    <row r="207" spans="1:4">
      <c r="A207" s="6" t="s">
        <v>10</v>
      </c>
      <c r="B207" s="7" t="s">
        <v>54</v>
      </c>
      <c r="C207" s="8">
        <v>1610663</v>
      </c>
      <c r="D207" s="8">
        <v>1610663</v>
      </c>
    </row>
    <row r="208" spans="1:4">
      <c r="A208" s="6" t="s">
        <v>11</v>
      </c>
      <c r="B208" s="7" t="s">
        <v>54</v>
      </c>
      <c r="C208" s="8">
        <v>0</v>
      </c>
      <c r="D208" s="8">
        <v>0</v>
      </c>
    </row>
    <row r="209" spans="1:4">
      <c r="A209" s="6" t="s">
        <v>12</v>
      </c>
      <c r="B209" s="6"/>
      <c r="C209" s="8">
        <v>0</v>
      </c>
      <c r="D209" s="8">
        <v>0</v>
      </c>
    </row>
    <row r="210" spans="1:4" ht="89.25">
      <c r="A210" s="6" t="s">
        <v>13</v>
      </c>
      <c r="B210" s="7" t="s">
        <v>54</v>
      </c>
      <c r="C210" s="8">
        <f>C212+C213+C214+C215+C216+C217+C218</f>
        <v>0</v>
      </c>
      <c r="D210" s="8">
        <f>D212+D213+D214+D215+D216+D217+D218</f>
        <v>0</v>
      </c>
    </row>
    <row r="211" spans="1:4">
      <c r="A211" s="9" t="s">
        <v>8</v>
      </c>
      <c r="B211" s="10" t="s">
        <v>54</v>
      </c>
      <c r="C211" s="11"/>
      <c r="D211" s="11"/>
    </row>
    <row r="212" spans="1:4" ht="38.25">
      <c r="A212" s="9" t="s">
        <v>14</v>
      </c>
      <c r="B212" s="10" t="s">
        <v>54</v>
      </c>
      <c r="C212" s="11">
        <v>0</v>
      </c>
      <c r="D212" s="11">
        <v>0</v>
      </c>
    </row>
    <row r="213" spans="1:4" ht="38.25">
      <c r="A213" s="9" t="s">
        <v>15</v>
      </c>
      <c r="B213" s="10" t="s">
        <v>54</v>
      </c>
      <c r="C213" s="11">
        <v>0</v>
      </c>
      <c r="D213" s="11">
        <v>0</v>
      </c>
    </row>
    <row r="214" spans="1:4" ht="76.5">
      <c r="A214" s="9" t="s">
        <v>16</v>
      </c>
      <c r="B214" s="10" t="s">
        <v>54</v>
      </c>
      <c r="C214" s="11">
        <v>0</v>
      </c>
      <c r="D214" s="11">
        <v>0</v>
      </c>
    </row>
    <row r="215" spans="1:4">
      <c r="A215" s="9" t="s">
        <v>17</v>
      </c>
      <c r="B215" s="10" t="s">
        <v>53</v>
      </c>
      <c r="C215" s="11">
        <v>0</v>
      </c>
      <c r="D215" s="11">
        <v>0</v>
      </c>
    </row>
    <row r="216" spans="1:4" ht="25.5">
      <c r="A216" s="9" t="s">
        <v>18</v>
      </c>
      <c r="B216" s="12"/>
      <c r="C216" s="11">
        <v>0</v>
      </c>
      <c r="D216" s="11">
        <v>0</v>
      </c>
    </row>
    <row r="217" spans="1:4" ht="38.25">
      <c r="A217" s="12" t="s">
        <v>19</v>
      </c>
      <c r="B217" s="10" t="s">
        <v>54</v>
      </c>
      <c r="C217" s="11">
        <v>0</v>
      </c>
      <c r="D217" s="11">
        <v>0</v>
      </c>
    </row>
    <row r="218" spans="1:4">
      <c r="A218" s="12" t="s">
        <v>20</v>
      </c>
      <c r="B218" s="10" t="s">
        <v>54</v>
      </c>
      <c r="C218" s="11">
        <v>0</v>
      </c>
      <c r="D218" s="11">
        <v>0</v>
      </c>
    </row>
    <row r="219" spans="1:4" ht="25.5">
      <c r="A219" s="6" t="s">
        <v>21</v>
      </c>
      <c r="B219" s="7" t="s">
        <v>54</v>
      </c>
      <c r="C219" s="8">
        <f>C221</f>
        <v>0</v>
      </c>
      <c r="D219" s="8">
        <f>D221</f>
        <v>0</v>
      </c>
    </row>
    <row r="220" spans="1:4">
      <c r="A220" s="9" t="s">
        <v>8</v>
      </c>
      <c r="B220" s="10" t="s">
        <v>54</v>
      </c>
      <c r="C220" s="11"/>
      <c r="D220" s="11"/>
    </row>
    <row r="221" spans="1:4" ht="25.5">
      <c r="A221" s="9" t="s">
        <v>22</v>
      </c>
      <c r="B221" s="10" t="s">
        <v>54</v>
      </c>
      <c r="C221" s="11">
        <v>0</v>
      </c>
      <c r="D221" s="11">
        <v>0</v>
      </c>
    </row>
    <row r="222" spans="1:4" ht="25.5">
      <c r="A222" s="9" t="s">
        <v>23</v>
      </c>
      <c r="B222" s="10" t="s">
        <v>54</v>
      </c>
      <c r="C222" s="11">
        <v>0</v>
      </c>
      <c r="D222" s="11">
        <v>0</v>
      </c>
    </row>
    <row r="223" spans="1:4">
      <c r="A223" s="6" t="s">
        <v>24</v>
      </c>
      <c r="B223" s="7">
        <v>900</v>
      </c>
      <c r="C223" s="8">
        <f>C204+C203</f>
        <v>1610663</v>
      </c>
      <c r="D223" s="8">
        <f>D204+D203</f>
        <v>1610663</v>
      </c>
    </row>
    <row r="224" spans="1:4">
      <c r="A224" s="9" t="s">
        <v>8</v>
      </c>
      <c r="B224" s="9"/>
      <c r="C224" s="11"/>
      <c r="D224" s="11"/>
    </row>
    <row r="225" spans="1:4" ht="25.5">
      <c r="A225" s="6" t="s">
        <v>25</v>
      </c>
      <c r="B225" s="7">
        <v>210</v>
      </c>
      <c r="C225" s="8">
        <f>C226+C227+C228</f>
        <v>0</v>
      </c>
      <c r="D225" s="8">
        <f>D226+D227+D228</f>
        <v>0</v>
      </c>
    </row>
    <row r="226" spans="1:4">
      <c r="A226" s="9" t="s">
        <v>26</v>
      </c>
      <c r="B226" s="10">
        <v>211</v>
      </c>
      <c r="C226" s="11">
        <v>0</v>
      </c>
      <c r="D226" s="11">
        <v>0</v>
      </c>
    </row>
    <row r="227" spans="1:4">
      <c r="A227" s="9" t="s">
        <v>27</v>
      </c>
      <c r="B227" s="10">
        <v>212</v>
      </c>
      <c r="C227" s="11">
        <v>0</v>
      </c>
      <c r="D227" s="11">
        <v>0</v>
      </c>
    </row>
    <row r="228" spans="1:4" ht="25.5">
      <c r="A228" s="9" t="s">
        <v>28</v>
      </c>
      <c r="B228" s="10">
        <v>213</v>
      </c>
      <c r="C228" s="11">
        <v>0</v>
      </c>
      <c r="D228" s="11">
        <v>0</v>
      </c>
    </row>
    <row r="229" spans="1:4">
      <c r="A229" s="6" t="s">
        <v>29</v>
      </c>
      <c r="B229" s="7">
        <v>220</v>
      </c>
      <c r="C229" s="8">
        <f>C231+C232+C233+C234+C235+C236</f>
        <v>1492250</v>
      </c>
      <c r="D229" s="8">
        <f>D231+D232+D233+D234+D235+D236</f>
        <v>1492250</v>
      </c>
    </row>
    <row r="230" spans="1:4">
      <c r="A230" s="9" t="s">
        <v>30</v>
      </c>
      <c r="B230" s="9"/>
      <c r="C230" s="11"/>
      <c r="D230" s="11"/>
    </row>
    <row r="231" spans="1:4">
      <c r="A231" s="9" t="s">
        <v>31</v>
      </c>
      <c r="B231" s="10">
        <v>221</v>
      </c>
      <c r="C231" s="11">
        <v>0</v>
      </c>
      <c r="D231" s="11">
        <v>0</v>
      </c>
    </row>
    <row r="232" spans="1:4">
      <c r="A232" s="9" t="s">
        <v>32</v>
      </c>
      <c r="B232" s="10">
        <v>222</v>
      </c>
      <c r="C232" s="11">
        <v>0</v>
      </c>
      <c r="D232" s="11">
        <v>0</v>
      </c>
    </row>
    <row r="233" spans="1:4">
      <c r="A233" s="9" t="s">
        <v>33</v>
      </c>
      <c r="B233" s="10">
        <v>223</v>
      </c>
      <c r="C233" s="11">
        <v>0</v>
      </c>
      <c r="D233" s="11">
        <v>0</v>
      </c>
    </row>
    <row r="234" spans="1:4" ht="25.5">
      <c r="A234" s="9" t="s">
        <v>34</v>
      </c>
      <c r="B234" s="10">
        <v>224</v>
      </c>
      <c r="C234" s="11">
        <v>0</v>
      </c>
      <c r="D234" s="11">
        <v>0</v>
      </c>
    </row>
    <row r="235" spans="1:4" ht="25.5">
      <c r="A235" s="9" t="s">
        <v>35</v>
      </c>
      <c r="B235" s="10">
        <v>225</v>
      </c>
      <c r="C235" s="11">
        <v>1316250</v>
      </c>
      <c r="D235" s="11">
        <v>1316250</v>
      </c>
    </row>
    <row r="236" spans="1:4">
      <c r="A236" s="9" t="s">
        <v>36</v>
      </c>
      <c r="B236" s="10">
        <v>226</v>
      </c>
      <c r="C236" s="11">
        <v>176000</v>
      </c>
      <c r="D236" s="11">
        <v>176000</v>
      </c>
    </row>
    <row r="237" spans="1:4" ht="25.5">
      <c r="A237" s="9" t="s">
        <v>37</v>
      </c>
      <c r="B237" s="10">
        <v>240</v>
      </c>
      <c r="C237" s="11">
        <v>0</v>
      </c>
      <c r="D237" s="11">
        <v>0</v>
      </c>
    </row>
    <row r="238" spans="1:4">
      <c r="A238" s="9" t="s">
        <v>30</v>
      </c>
      <c r="B238" s="9"/>
      <c r="C238" s="11"/>
      <c r="D238" s="11"/>
    </row>
    <row r="239" spans="1:4" ht="38.25">
      <c r="A239" s="9" t="s">
        <v>38</v>
      </c>
      <c r="B239" s="10">
        <v>241</v>
      </c>
      <c r="C239" s="11">
        <v>0</v>
      </c>
      <c r="D239" s="11">
        <v>0</v>
      </c>
    </row>
    <row r="240" spans="1:4">
      <c r="A240" s="9" t="s">
        <v>39</v>
      </c>
      <c r="B240" s="10">
        <v>260</v>
      </c>
      <c r="C240" s="11">
        <v>0</v>
      </c>
      <c r="D240" s="11">
        <v>0</v>
      </c>
    </row>
    <row r="241" spans="1:4">
      <c r="A241" s="9" t="s">
        <v>30</v>
      </c>
      <c r="B241" s="9"/>
      <c r="C241" s="11">
        <v>0</v>
      </c>
      <c r="D241" s="11">
        <v>0</v>
      </c>
    </row>
    <row r="242" spans="1:4" ht="25.5">
      <c r="A242" s="9" t="s">
        <v>40</v>
      </c>
      <c r="B242" s="10">
        <v>262</v>
      </c>
      <c r="C242" s="11">
        <v>0</v>
      </c>
      <c r="D242" s="11">
        <v>0</v>
      </c>
    </row>
    <row r="243" spans="1:4" ht="38.25">
      <c r="A243" s="9" t="s">
        <v>41</v>
      </c>
      <c r="B243" s="10">
        <v>263</v>
      </c>
      <c r="C243" s="11">
        <v>0</v>
      </c>
      <c r="D243" s="11">
        <v>0</v>
      </c>
    </row>
    <row r="244" spans="1:4">
      <c r="A244" s="6" t="s">
        <v>42</v>
      </c>
      <c r="B244" s="7">
        <v>290</v>
      </c>
      <c r="C244" s="8">
        <v>0</v>
      </c>
      <c r="D244" s="8">
        <v>0</v>
      </c>
    </row>
    <row r="245" spans="1:4" ht="25.5">
      <c r="A245" s="6" t="s">
        <v>43</v>
      </c>
      <c r="B245" s="7">
        <v>300</v>
      </c>
      <c r="C245" s="8">
        <f>C247+C248+C249+C250</f>
        <v>118413</v>
      </c>
      <c r="D245" s="8">
        <f>D247+D248+D249+D250</f>
        <v>118413</v>
      </c>
    </row>
    <row r="246" spans="1:4">
      <c r="A246" s="9" t="s">
        <v>30</v>
      </c>
      <c r="B246" s="13"/>
      <c r="C246" s="11"/>
      <c r="D246" s="11"/>
    </row>
    <row r="247" spans="1:4" ht="25.5">
      <c r="A247" s="9" t="s">
        <v>44</v>
      </c>
      <c r="B247" s="10">
        <v>310</v>
      </c>
      <c r="C247" s="11">
        <v>0</v>
      </c>
      <c r="D247" s="11">
        <v>0</v>
      </c>
    </row>
    <row r="248" spans="1:4" ht="25.5">
      <c r="A248" s="9" t="s">
        <v>45</v>
      </c>
      <c r="B248" s="10">
        <v>320</v>
      </c>
      <c r="C248" s="11">
        <v>0</v>
      </c>
      <c r="D248" s="11">
        <v>0</v>
      </c>
    </row>
    <row r="249" spans="1:4" ht="25.5">
      <c r="A249" s="9" t="s">
        <v>46</v>
      </c>
      <c r="B249" s="10">
        <v>330</v>
      </c>
      <c r="C249" s="11">
        <v>0</v>
      </c>
      <c r="D249" s="11">
        <v>0</v>
      </c>
    </row>
    <row r="250" spans="1:4" ht="25.5">
      <c r="A250" s="9" t="s">
        <v>47</v>
      </c>
      <c r="B250" s="10">
        <v>340</v>
      </c>
      <c r="C250" s="11">
        <v>118413</v>
      </c>
      <c r="D250" s="11">
        <v>118413</v>
      </c>
    </row>
    <row r="251" spans="1:4" ht="25.5">
      <c r="A251" s="6" t="s">
        <v>48</v>
      </c>
      <c r="B251" s="7">
        <v>500</v>
      </c>
      <c r="C251" s="8">
        <v>0</v>
      </c>
      <c r="D251" s="8">
        <v>0</v>
      </c>
    </row>
    <row r="252" spans="1:4">
      <c r="A252" s="9" t="s">
        <v>30</v>
      </c>
      <c r="B252" s="10"/>
      <c r="C252" s="11"/>
      <c r="D252" s="11"/>
    </row>
    <row r="253" spans="1:4" ht="25.5">
      <c r="A253" s="9" t="s">
        <v>49</v>
      </c>
      <c r="B253" s="10">
        <v>520</v>
      </c>
      <c r="C253" s="11">
        <v>0</v>
      </c>
      <c r="D253" s="11">
        <v>0</v>
      </c>
    </row>
    <row r="254" spans="1:4" ht="25.5">
      <c r="A254" s="9" t="s">
        <v>50</v>
      </c>
      <c r="B254" s="10">
        <v>530</v>
      </c>
      <c r="C254" s="11">
        <v>0</v>
      </c>
      <c r="D254" s="11">
        <v>0</v>
      </c>
    </row>
    <row r="255" spans="1:4">
      <c r="A255" s="9" t="s">
        <v>51</v>
      </c>
      <c r="B255" s="10"/>
      <c r="C255" s="11"/>
      <c r="D255" s="11"/>
    </row>
    <row r="256" spans="1:4" ht="25.5">
      <c r="A256" s="9" t="s">
        <v>52</v>
      </c>
      <c r="B256" s="10" t="s">
        <v>57</v>
      </c>
      <c r="C256" s="11">
        <v>0</v>
      </c>
      <c r="D256" s="11">
        <v>0</v>
      </c>
    </row>
    <row r="258" spans="1:4">
      <c r="A258" s="1" t="s">
        <v>60</v>
      </c>
      <c r="D258" s="1" t="s">
        <v>61</v>
      </c>
    </row>
    <row r="260" spans="1:4">
      <c r="A260" s="1" t="s">
        <v>62</v>
      </c>
      <c r="D260" s="1" t="s">
        <v>63</v>
      </c>
    </row>
    <row r="261" spans="1:4">
      <c r="C261" s="4">
        <f>C225+C229+C244+C245</f>
        <v>1610663</v>
      </c>
      <c r="D261" s="4">
        <f>D225+D229+D244+D245</f>
        <v>1610663</v>
      </c>
    </row>
    <row r="262" spans="1:4">
      <c r="C262" s="4">
        <f>C223-C261</f>
        <v>0</v>
      </c>
      <c r="D262" s="4">
        <f>D223-D261</f>
        <v>0</v>
      </c>
    </row>
    <row r="263" spans="1:4" ht="30" customHeight="1"/>
    <row r="264" spans="1:4">
      <c r="A264" s="15" t="s">
        <v>0</v>
      </c>
      <c r="B264" s="15"/>
      <c r="C264" s="15"/>
      <c r="D264" s="15"/>
    </row>
    <row r="265" spans="1:4">
      <c r="D265" s="1" t="s">
        <v>64</v>
      </c>
    </row>
    <row r="266" spans="1:4">
      <c r="A266" s="16" t="s">
        <v>1</v>
      </c>
      <c r="B266" s="16" t="s">
        <v>2</v>
      </c>
      <c r="C266" s="16" t="s">
        <v>5</v>
      </c>
      <c r="D266" s="16"/>
    </row>
    <row r="267" spans="1:4" ht="45">
      <c r="A267" s="16"/>
      <c r="B267" s="16"/>
      <c r="C267" s="14" t="s">
        <v>3</v>
      </c>
      <c r="D267" s="14" t="s">
        <v>4</v>
      </c>
    </row>
    <row r="268" spans="1:4" ht="25.5">
      <c r="A268" s="6" t="s">
        <v>6</v>
      </c>
      <c r="B268" s="7" t="s">
        <v>53</v>
      </c>
      <c r="C268" s="8">
        <v>0</v>
      </c>
      <c r="D268" s="8">
        <v>0</v>
      </c>
    </row>
    <row r="269" spans="1:4">
      <c r="A269" s="6" t="s">
        <v>7</v>
      </c>
      <c r="B269" s="7" t="s">
        <v>53</v>
      </c>
      <c r="C269" s="8">
        <f>C271+C272+C273+C274+C275+C284</f>
        <v>220000</v>
      </c>
      <c r="D269" s="8">
        <f>D271+D272+D273+D274+D275+D284</f>
        <v>220000</v>
      </c>
    </row>
    <row r="270" spans="1:4">
      <c r="A270" s="9" t="s">
        <v>8</v>
      </c>
      <c r="B270" s="10" t="s">
        <v>54</v>
      </c>
      <c r="C270" s="11"/>
      <c r="D270" s="11"/>
    </row>
    <row r="271" spans="1:4" ht="25.5">
      <c r="A271" s="6" t="s">
        <v>9</v>
      </c>
      <c r="B271" s="7" t="s">
        <v>54</v>
      </c>
      <c r="C271" s="8">
        <v>0</v>
      </c>
      <c r="D271" s="8">
        <v>0</v>
      </c>
    </row>
    <row r="272" spans="1:4">
      <c r="A272" s="6" t="s">
        <v>10</v>
      </c>
      <c r="B272" s="7" t="s">
        <v>54</v>
      </c>
      <c r="C272" s="8">
        <v>0</v>
      </c>
      <c r="D272" s="8">
        <v>0</v>
      </c>
    </row>
    <row r="273" spans="1:4">
      <c r="A273" s="6" t="s">
        <v>11</v>
      </c>
      <c r="B273" s="7" t="s">
        <v>54</v>
      </c>
      <c r="C273" s="8">
        <v>0</v>
      </c>
      <c r="D273" s="8">
        <v>0</v>
      </c>
    </row>
    <row r="274" spans="1:4">
      <c r="A274" s="6" t="s">
        <v>12</v>
      </c>
      <c r="B274" s="6"/>
      <c r="C274" s="8">
        <v>0</v>
      </c>
      <c r="D274" s="8">
        <v>0</v>
      </c>
    </row>
    <row r="275" spans="1:4" ht="89.25">
      <c r="A275" s="6" t="s">
        <v>13</v>
      </c>
      <c r="B275" s="7" t="s">
        <v>54</v>
      </c>
      <c r="C275" s="8">
        <f>C277+C278+C279+C280+C281+C282+C283</f>
        <v>0</v>
      </c>
      <c r="D275" s="8">
        <f>D277+D278+D279+D280+D281+D282+D283</f>
        <v>0</v>
      </c>
    </row>
    <row r="276" spans="1:4">
      <c r="A276" s="9" t="s">
        <v>8</v>
      </c>
      <c r="B276" s="10" t="s">
        <v>54</v>
      </c>
      <c r="C276" s="11"/>
      <c r="D276" s="11"/>
    </row>
    <row r="277" spans="1:4" ht="38.25">
      <c r="A277" s="9" t="s">
        <v>14</v>
      </c>
      <c r="B277" s="10" t="s">
        <v>54</v>
      </c>
      <c r="C277" s="11">
        <v>0</v>
      </c>
      <c r="D277" s="11">
        <v>0</v>
      </c>
    </row>
    <row r="278" spans="1:4" ht="38.25">
      <c r="A278" s="9" t="s">
        <v>15</v>
      </c>
      <c r="B278" s="10" t="s">
        <v>54</v>
      </c>
      <c r="C278" s="11">
        <v>0</v>
      </c>
      <c r="D278" s="11">
        <v>0</v>
      </c>
    </row>
    <row r="279" spans="1:4" ht="76.5">
      <c r="A279" s="9" t="s">
        <v>16</v>
      </c>
      <c r="B279" s="10" t="s">
        <v>54</v>
      </c>
      <c r="C279" s="11">
        <v>0</v>
      </c>
      <c r="D279" s="11">
        <v>0</v>
      </c>
    </row>
    <row r="280" spans="1:4">
      <c r="A280" s="9" t="s">
        <v>17</v>
      </c>
      <c r="B280" s="10" t="s">
        <v>53</v>
      </c>
      <c r="C280" s="11">
        <v>0</v>
      </c>
      <c r="D280" s="11">
        <v>0</v>
      </c>
    </row>
    <row r="281" spans="1:4" ht="25.5">
      <c r="A281" s="9" t="s">
        <v>18</v>
      </c>
      <c r="B281" s="12"/>
      <c r="C281" s="11">
        <v>0</v>
      </c>
      <c r="D281" s="11">
        <v>0</v>
      </c>
    </row>
    <row r="282" spans="1:4" ht="38.25">
      <c r="A282" s="12" t="s">
        <v>19</v>
      </c>
      <c r="B282" s="10" t="s">
        <v>54</v>
      </c>
      <c r="C282" s="11">
        <v>0</v>
      </c>
      <c r="D282" s="11">
        <v>0</v>
      </c>
    </row>
    <row r="283" spans="1:4">
      <c r="A283" s="12" t="s">
        <v>20</v>
      </c>
      <c r="B283" s="10" t="s">
        <v>54</v>
      </c>
      <c r="C283" s="11">
        <v>0</v>
      </c>
      <c r="D283" s="11">
        <v>0</v>
      </c>
    </row>
    <row r="284" spans="1:4" ht="25.5">
      <c r="A284" s="6" t="s">
        <v>21</v>
      </c>
      <c r="B284" s="7" t="s">
        <v>54</v>
      </c>
      <c r="C284" s="8">
        <f>C286</f>
        <v>220000</v>
      </c>
      <c r="D284" s="8">
        <f>D286</f>
        <v>220000</v>
      </c>
    </row>
    <row r="285" spans="1:4">
      <c r="A285" s="9" t="s">
        <v>8</v>
      </c>
      <c r="B285" s="10" t="s">
        <v>54</v>
      </c>
      <c r="C285" s="11"/>
      <c r="D285" s="11"/>
    </row>
    <row r="286" spans="1:4" ht="25.5">
      <c r="A286" s="9" t="s">
        <v>22</v>
      </c>
      <c r="B286" s="10" t="s">
        <v>54</v>
      </c>
      <c r="C286" s="11">
        <v>220000</v>
      </c>
      <c r="D286" s="11">
        <v>220000</v>
      </c>
    </row>
    <row r="287" spans="1:4" ht="25.5">
      <c r="A287" s="9" t="s">
        <v>23</v>
      </c>
      <c r="B287" s="10" t="s">
        <v>54</v>
      </c>
      <c r="C287" s="11">
        <v>0</v>
      </c>
      <c r="D287" s="11">
        <v>0</v>
      </c>
    </row>
    <row r="288" spans="1:4">
      <c r="A288" s="6" t="s">
        <v>24</v>
      </c>
      <c r="B288" s="7">
        <v>900</v>
      </c>
      <c r="C288" s="8">
        <f>C269+C268</f>
        <v>220000</v>
      </c>
      <c r="D288" s="8">
        <f>D269+D268</f>
        <v>220000</v>
      </c>
    </row>
    <row r="289" spans="1:4">
      <c r="A289" s="9" t="s">
        <v>8</v>
      </c>
      <c r="B289" s="9"/>
      <c r="C289" s="11"/>
      <c r="D289" s="11"/>
    </row>
    <row r="290" spans="1:4" ht="25.5">
      <c r="A290" s="6" t="s">
        <v>25</v>
      </c>
      <c r="B290" s="7">
        <v>210</v>
      </c>
      <c r="C290" s="8">
        <f>C291+C292+C293</f>
        <v>0</v>
      </c>
      <c r="D290" s="8">
        <f>D291+D292+D293</f>
        <v>0</v>
      </c>
    </row>
    <row r="291" spans="1:4">
      <c r="A291" s="9" t="s">
        <v>26</v>
      </c>
      <c r="B291" s="10">
        <v>211</v>
      </c>
      <c r="C291" s="11">
        <v>0</v>
      </c>
      <c r="D291" s="11">
        <v>0</v>
      </c>
    </row>
    <row r="292" spans="1:4">
      <c r="A292" s="9" t="s">
        <v>27</v>
      </c>
      <c r="B292" s="10">
        <v>212</v>
      </c>
      <c r="C292" s="11">
        <v>0</v>
      </c>
      <c r="D292" s="11">
        <v>0</v>
      </c>
    </row>
    <row r="293" spans="1:4" ht="25.5">
      <c r="A293" s="9" t="s">
        <v>28</v>
      </c>
      <c r="B293" s="10">
        <v>213</v>
      </c>
      <c r="C293" s="11">
        <v>0</v>
      </c>
      <c r="D293" s="11">
        <v>0</v>
      </c>
    </row>
    <row r="294" spans="1:4">
      <c r="A294" s="6" t="s">
        <v>29</v>
      </c>
      <c r="B294" s="7">
        <v>220</v>
      </c>
      <c r="C294" s="8">
        <f>C296+C297+C298+C299+C300+C301</f>
        <v>220000</v>
      </c>
      <c r="D294" s="8">
        <f>D296+D297+D298+D299+D300+D301</f>
        <v>220000</v>
      </c>
    </row>
    <row r="295" spans="1:4">
      <c r="A295" s="9" t="s">
        <v>30</v>
      </c>
      <c r="B295" s="9"/>
      <c r="C295" s="11"/>
      <c r="D295" s="11"/>
    </row>
    <row r="296" spans="1:4">
      <c r="A296" s="9" t="s">
        <v>31</v>
      </c>
      <c r="B296" s="10">
        <v>221</v>
      </c>
      <c r="C296" s="11">
        <v>0</v>
      </c>
      <c r="D296" s="11">
        <v>0</v>
      </c>
    </row>
    <row r="297" spans="1:4">
      <c r="A297" s="9" t="s">
        <v>32</v>
      </c>
      <c r="B297" s="10">
        <v>222</v>
      </c>
      <c r="C297" s="11">
        <v>0</v>
      </c>
      <c r="D297" s="11">
        <v>0</v>
      </c>
    </row>
    <row r="298" spans="1:4">
      <c r="A298" s="9" t="s">
        <v>33</v>
      </c>
      <c r="B298" s="10">
        <v>223</v>
      </c>
      <c r="C298" s="11">
        <v>0</v>
      </c>
      <c r="D298" s="11">
        <v>0</v>
      </c>
    </row>
    <row r="299" spans="1:4" ht="25.5">
      <c r="A299" s="9" t="s">
        <v>34</v>
      </c>
      <c r="B299" s="10">
        <v>224</v>
      </c>
      <c r="C299" s="11">
        <v>0</v>
      </c>
      <c r="D299" s="11">
        <v>0</v>
      </c>
    </row>
    <row r="300" spans="1:4" ht="25.5">
      <c r="A300" s="9" t="s">
        <v>35</v>
      </c>
      <c r="B300" s="10">
        <v>225</v>
      </c>
      <c r="C300" s="11">
        <v>220000</v>
      </c>
      <c r="D300" s="11">
        <v>220000</v>
      </c>
    </row>
    <row r="301" spans="1:4">
      <c r="A301" s="9" t="s">
        <v>36</v>
      </c>
      <c r="B301" s="10">
        <v>226</v>
      </c>
      <c r="C301" s="11">
        <v>0</v>
      </c>
      <c r="D301" s="11">
        <v>0</v>
      </c>
    </row>
    <row r="302" spans="1:4" ht="25.5">
      <c r="A302" s="9" t="s">
        <v>37</v>
      </c>
      <c r="B302" s="10">
        <v>240</v>
      </c>
      <c r="C302" s="11">
        <v>0</v>
      </c>
      <c r="D302" s="11">
        <v>0</v>
      </c>
    </row>
    <row r="303" spans="1:4">
      <c r="A303" s="9" t="s">
        <v>30</v>
      </c>
      <c r="B303" s="9"/>
      <c r="C303" s="11"/>
      <c r="D303" s="11"/>
    </row>
    <row r="304" spans="1:4" ht="38.25">
      <c r="A304" s="9" t="s">
        <v>38</v>
      </c>
      <c r="B304" s="10">
        <v>241</v>
      </c>
      <c r="C304" s="11">
        <v>0</v>
      </c>
      <c r="D304" s="11">
        <v>0</v>
      </c>
    </row>
    <row r="305" spans="1:4">
      <c r="A305" s="9" t="s">
        <v>39</v>
      </c>
      <c r="B305" s="10">
        <v>260</v>
      </c>
      <c r="C305" s="11">
        <v>0</v>
      </c>
      <c r="D305" s="11">
        <v>0</v>
      </c>
    </row>
    <row r="306" spans="1:4">
      <c r="A306" s="9" t="s">
        <v>30</v>
      </c>
      <c r="B306" s="9"/>
      <c r="C306" s="11">
        <v>0</v>
      </c>
      <c r="D306" s="11">
        <v>0</v>
      </c>
    </row>
    <row r="307" spans="1:4" ht="25.5">
      <c r="A307" s="9" t="s">
        <v>40</v>
      </c>
      <c r="B307" s="10">
        <v>262</v>
      </c>
      <c r="C307" s="11">
        <v>0</v>
      </c>
      <c r="D307" s="11">
        <v>0</v>
      </c>
    </row>
    <row r="308" spans="1:4" ht="38.25">
      <c r="A308" s="9" t="s">
        <v>41</v>
      </c>
      <c r="B308" s="10">
        <v>263</v>
      </c>
      <c r="C308" s="11">
        <v>0</v>
      </c>
      <c r="D308" s="11">
        <v>0</v>
      </c>
    </row>
    <row r="309" spans="1:4">
      <c r="A309" s="6" t="s">
        <v>42</v>
      </c>
      <c r="B309" s="7">
        <v>290</v>
      </c>
      <c r="C309" s="8">
        <v>0</v>
      </c>
      <c r="D309" s="8">
        <v>0</v>
      </c>
    </row>
    <row r="310" spans="1:4" ht="25.5">
      <c r="A310" s="6" t="s">
        <v>43</v>
      </c>
      <c r="B310" s="7">
        <v>300</v>
      </c>
      <c r="C310" s="8">
        <f>C312+C313+C314+C315</f>
        <v>0</v>
      </c>
      <c r="D310" s="8">
        <f>D312+D313+D314+D315</f>
        <v>0</v>
      </c>
    </row>
    <row r="311" spans="1:4">
      <c r="A311" s="9" t="s">
        <v>30</v>
      </c>
      <c r="B311" s="13"/>
      <c r="C311" s="11"/>
      <c r="D311" s="11"/>
    </row>
    <row r="312" spans="1:4" ht="25.5">
      <c r="A312" s="9" t="s">
        <v>44</v>
      </c>
      <c r="B312" s="10">
        <v>310</v>
      </c>
      <c r="C312" s="11">
        <v>0</v>
      </c>
      <c r="D312" s="11">
        <v>0</v>
      </c>
    </row>
    <row r="313" spans="1:4" ht="25.5">
      <c r="A313" s="9" t="s">
        <v>45</v>
      </c>
      <c r="B313" s="10">
        <v>320</v>
      </c>
      <c r="C313" s="11">
        <v>0</v>
      </c>
      <c r="D313" s="11">
        <v>0</v>
      </c>
    </row>
    <row r="314" spans="1:4" ht="25.5">
      <c r="A314" s="9" t="s">
        <v>46</v>
      </c>
      <c r="B314" s="10">
        <v>330</v>
      </c>
      <c r="C314" s="11">
        <v>0</v>
      </c>
      <c r="D314" s="11">
        <v>0</v>
      </c>
    </row>
    <row r="315" spans="1:4" ht="25.5">
      <c r="A315" s="9" t="s">
        <v>47</v>
      </c>
      <c r="B315" s="10">
        <v>340</v>
      </c>
      <c r="C315" s="11">
        <v>0</v>
      </c>
      <c r="D315" s="11">
        <v>0</v>
      </c>
    </row>
    <row r="316" spans="1:4" ht="25.5">
      <c r="A316" s="6" t="s">
        <v>48</v>
      </c>
      <c r="B316" s="7">
        <v>500</v>
      </c>
      <c r="C316" s="8">
        <v>0</v>
      </c>
      <c r="D316" s="8">
        <v>0</v>
      </c>
    </row>
    <row r="317" spans="1:4">
      <c r="A317" s="9" t="s">
        <v>30</v>
      </c>
      <c r="B317" s="10"/>
      <c r="C317" s="11"/>
      <c r="D317" s="11"/>
    </row>
    <row r="318" spans="1:4" ht="25.5">
      <c r="A318" s="9" t="s">
        <v>49</v>
      </c>
      <c r="B318" s="10">
        <v>520</v>
      </c>
      <c r="C318" s="11">
        <v>0</v>
      </c>
      <c r="D318" s="11">
        <v>0</v>
      </c>
    </row>
    <row r="319" spans="1:4" ht="25.5">
      <c r="A319" s="9" t="s">
        <v>50</v>
      </c>
      <c r="B319" s="10">
        <v>530</v>
      </c>
      <c r="C319" s="11">
        <v>0</v>
      </c>
      <c r="D319" s="11">
        <v>0</v>
      </c>
    </row>
    <row r="320" spans="1:4">
      <c r="A320" s="9" t="s">
        <v>51</v>
      </c>
      <c r="B320" s="10"/>
      <c r="C320" s="11"/>
      <c r="D320" s="11"/>
    </row>
    <row r="321" spans="1:4" ht="25.5">
      <c r="A321" s="9" t="s">
        <v>52</v>
      </c>
      <c r="B321" s="10" t="s">
        <v>57</v>
      </c>
      <c r="C321" s="11">
        <v>0</v>
      </c>
      <c r="D321" s="11">
        <v>0</v>
      </c>
    </row>
    <row r="323" spans="1:4">
      <c r="A323" s="1" t="s">
        <v>60</v>
      </c>
      <c r="D323" s="1" t="s">
        <v>61</v>
      </c>
    </row>
    <row r="325" spans="1:4">
      <c r="A325" s="1" t="s">
        <v>62</v>
      </c>
      <c r="D325" s="1" t="s">
        <v>63</v>
      </c>
    </row>
    <row r="326" spans="1:4">
      <c r="C326" s="4">
        <f>C290+C294+C309+C310</f>
        <v>220000</v>
      </c>
      <c r="D326" s="4">
        <f>D290+D294+D309+D310</f>
        <v>220000</v>
      </c>
    </row>
    <row r="327" spans="1:4">
      <c r="C327" s="4">
        <f>C288-C326</f>
        <v>0</v>
      </c>
      <c r="D327" s="4">
        <f>D288-D326</f>
        <v>0</v>
      </c>
    </row>
  </sheetData>
  <mergeCells count="20">
    <mergeCell ref="A264:D264"/>
    <mergeCell ref="A266:A267"/>
    <mergeCell ref="B266:B267"/>
    <mergeCell ref="C266:D266"/>
    <mergeCell ref="A69:A70"/>
    <mergeCell ref="B69:B70"/>
    <mergeCell ref="C69:D69"/>
    <mergeCell ref="A201:A202"/>
    <mergeCell ref="B201:B202"/>
    <mergeCell ref="C201:D201"/>
    <mergeCell ref="A133:D133"/>
    <mergeCell ref="A135:A136"/>
    <mergeCell ref="B135:B136"/>
    <mergeCell ref="C135:D135"/>
    <mergeCell ref="A199:D199"/>
    <mergeCell ref="A1:D1"/>
    <mergeCell ref="A3:A4"/>
    <mergeCell ref="B3:B4"/>
    <mergeCell ref="C3:D3"/>
    <mergeCell ref="A67:D6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2015-02-25T06:51:49Z</dcterms:modified>
</cp:coreProperties>
</file>